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ess\118th Congress\Ag\"/>
    </mc:Choice>
  </mc:AlternateContent>
  <xr:revisionPtr revIDLastSave="0" documentId="8_{B2AAEEE8-D103-43F2-9AFB-5745CB5D4E41}" xr6:coauthVersionLast="47" xr6:coauthVersionMax="47" xr10:uidLastSave="{00000000-0000-0000-0000-000000000000}"/>
  <bookViews>
    <workbookView xWindow="-110" yWindow="-110" windowWidth="19420" windowHeight="10420" xr2:uid="{B2811E6F-10B4-4B37-863D-682F108FEEF9}"/>
  </bookViews>
  <sheets>
    <sheet name="1-Water and Waste Cuts" sheetId="1" r:id="rId1"/>
    <sheet name="2-Rural Broadband Cuts" sheetId="2" r:id="rId2"/>
    <sheet name="3-Single Family Housing" sheetId="3" r:id="rId3"/>
    <sheet name="4-REAP Grant Elimination" sheetId="4" r:id="rId4"/>
    <sheet name="5-REAP 500M rescind" sheetId="5" r:id="rId5"/>
  </sheets>
  <definedNames>
    <definedName name="_xlnm.Print_Titles" localSheetId="0">'1-Water and Waste Cuts'!$1:$2</definedName>
    <definedName name="_xlnm.Print_Titles" localSheetId="2">'3-Single Family Housing'!$1:$2</definedName>
    <definedName name="_xlnm.Print_Titles" localSheetId="3">'4-REAP Grant Elimination'!$1:$1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6" i="3" l="1"/>
  <c r="K436" i="3" s="1"/>
  <c r="H436" i="3"/>
  <c r="J436" i="3" s="1"/>
  <c r="I434" i="3"/>
  <c r="K434" i="3" s="1"/>
  <c r="H434" i="3"/>
  <c r="J434" i="3" s="1"/>
  <c r="I433" i="3"/>
  <c r="K433" i="3" s="1"/>
  <c r="H433" i="3"/>
  <c r="J433" i="3" s="1"/>
  <c r="I432" i="3"/>
  <c r="K432" i="3" s="1"/>
  <c r="H432" i="3"/>
  <c r="J432" i="3" s="1"/>
  <c r="I431" i="3"/>
  <c r="K431" i="3" s="1"/>
  <c r="H431" i="3"/>
  <c r="J431" i="3" s="1"/>
  <c r="I430" i="3"/>
  <c r="K430" i="3" s="1"/>
  <c r="H430" i="3"/>
  <c r="J430" i="3" s="1"/>
  <c r="I429" i="3"/>
  <c r="K429" i="3" s="1"/>
  <c r="H429" i="3"/>
  <c r="J429" i="3" s="1"/>
  <c r="I428" i="3"/>
  <c r="K428" i="3" s="1"/>
  <c r="H428" i="3"/>
  <c r="J428" i="3" s="1"/>
  <c r="I427" i="3"/>
  <c r="K427" i="3" s="1"/>
  <c r="H427" i="3"/>
  <c r="J427" i="3" s="1"/>
  <c r="I425" i="3"/>
  <c r="K425" i="3" s="1"/>
  <c r="H425" i="3"/>
  <c r="J425" i="3" s="1"/>
  <c r="I424" i="3"/>
  <c r="K424" i="3" s="1"/>
  <c r="H424" i="3"/>
  <c r="J424" i="3" s="1"/>
  <c r="I423" i="3"/>
  <c r="K423" i="3" s="1"/>
  <c r="H423" i="3"/>
  <c r="J423" i="3" s="1"/>
  <c r="I421" i="3"/>
  <c r="K421" i="3" s="1"/>
  <c r="H421" i="3"/>
  <c r="J421" i="3" s="1"/>
  <c r="I420" i="3"/>
  <c r="K420" i="3" s="1"/>
  <c r="H420" i="3"/>
  <c r="J420" i="3" s="1"/>
  <c r="I419" i="3"/>
  <c r="K419" i="3" s="1"/>
  <c r="H419" i="3"/>
  <c r="J419" i="3" s="1"/>
  <c r="I418" i="3"/>
  <c r="K418" i="3" s="1"/>
  <c r="H418" i="3"/>
  <c r="J418" i="3" s="1"/>
  <c r="I417" i="3"/>
  <c r="K417" i="3" s="1"/>
  <c r="H417" i="3"/>
  <c r="J417" i="3" s="1"/>
  <c r="I416" i="3"/>
  <c r="K416" i="3" s="1"/>
  <c r="H416" i="3"/>
  <c r="J416" i="3" s="1"/>
  <c r="I415" i="3"/>
  <c r="K415" i="3" s="1"/>
  <c r="H415" i="3"/>
  <c r="J415" i="3" s="1"/>
  <c r="I414" i="3"/>
  <c r="K414" i="3" s="1"/>
  <c r="H414" i="3"/>
  <c r="J414" i="3" s="1"/>
  <c r="I413" i="3"/>
  <c r="K413" i="3" s="1"/>
  <c r="H413" i="3"/>
  <c r="J413" i="3" s="1"/>
  <c r="I412" i="3"/>
  <c r="K412" i="3" s="1"/>
  <c r="H412" i="3"/>
  <c r="J412" i="3" s="1"/>
  <c r="I410" i="3"/>
  <c r="K410" i="3" s="1"/>
  <c r="H410" i="3"/>
  <c r="J410" i="3" s="1"/>
  <c r="I409" i="3"/>
  <c r="K409" i="3" s="1"/>
  <c r="H409" i="3"/>
  <c r="J409" i="3" s="1"/>
  <c r="I408" i="3"/>
  <c r="K408" i="3" s="1"/>
  <c r="H408" i="3"/>
  <c r="J408" i="3" s="1"/>
  <c r="I407" i="3"/>
  <c r="K407" i="3" s="1"/>
  <c r="H407" i="3"/>
  <c r="J407" i="3" s="1"/>
  <c r="I406" i="3"/>
  <c r="K406" i="3" s="1"/>
  <c r="H406" i="3"/>
  <c r="J406" i="3" s="1"/>
  <c r="I405" i="3"/>
  <c r="K405" i="3" s="1"/>
  <c r="H405" i="3"/>
  <c r="J405" i="3" s="1"/>
  <c r="I404" i="3"/>
  <c r="K404" i="3" s="1"/>
  <c r="H404" i="3"/>
  <c r="J404" i="3" s="1"/>
  <c r="I403" i="3"/>
  <c r="K403" i="3" s="1"/>
  <c r="H403" i="3"/>
  <c r="J403" i="3" s="1"/>
  <c r="I402" i="3"/>
  <c r="K402" i="3" s="1"/>
  <c r="H402" i="3"/>
  <c r="J402" i="3" s="1"/>
  <c r="I400" i="3"/>
  <c r="K400" i="3" s="1"/>
  <c r="H400" i="3"/>
  <c r="J400" i="3" s="1"/>
  <c r="I398" i="3"/>
  <c r="K398" i="3" s="1"/>
  <c r="H398" i="3"/>
  <c r="J398" i="3" s="1"/>
  <c r="I397" i="3"/>
  <c r="K397" i="3" s="1"/>
  <c r="H397" i="3"/>
  <c r="J397" i="3" s="1"/>
  <c r="I396" i="3"/>
  <c r="K396" i="3" s="1"/>
  <c r="H396" i="3"/>
  <c r="J396" i="3" s="1"/>
  <c r="I395" i="3"/>
  <c r="K395" i="3" s="1"/>
  <c r="H395" i="3"/>
  <c r="J395" i="3" s="1"/>
  <c r="I394" i="3"/>
  <c r="K394" i="3" s="1"/>
  <c r="H394" i="3"/>
  <c r="J394" i="3" s="1"/>
  <c r="I392" i="3"/>
  <c r="K392" i="3" s="1"/>
  <c r="H392" i="3"/>
  <c r="J392" i="3" s="1"/>
  <c r="I390" i="3"/>
  <c r="K390" i="3" s="1"/>
  <c r="H390" i="3"/>
  <c r="J390" i="3" s="1"/>
  <c r="I389" i="3"/>
  <c r="K389" i="3" s="1"/>
  <c r="H389" i="3"/>
  <c r="J389" i="3" s="1"/>
  <c r="I388" i="3"/>
  <c r="K388" i="3" s="1"/>
  <c r="H388" i="3"/>
  <c r="J388" i="3" s="1"/>
  <c r="I387" i="3"/>
  <c r="K387" i="3" s="1"/>
  <c r="H387" i="3"/>
  <c r="J387" i="3" s="1"/>
  <c r="I386" i="3"/>
  <c r="K386" i="3" s="1"/>
  <c r="H386" i="3"/>
  <c r="J386" i="3" s="1"/>
  <c r="I385" i="3"/>
  <c r="K385" i="3" s="1"/>
  <c r="H385" i="3"/>
  <c r="J385" i="3" s="1"/>
  <c r="I384" i="3"/>
  <c r="K384" i="3" s="1"/>
  <c r="H384" i="3"/>
  <c r="J384" i="3" s="1"/>
  <c r="I383" i="3"/>
  <c r="K383" i="3" s="1"/>
  <c r="H383" i="3"/>
  <c r="J383" i="3" s="1"/>
  <c r="I382" i="3"/>
  <c r="K382" i="3" s="1"/>
  <c r="H382" i="3"/>
  <c r="J382" i="3" s="1"/>
  <c r="I381" i="3"/>
  <c r="K381" i="3" s="1"/>
  <c r="H381" i="3"/>
  <c r="J381" i="3" s="1"/>
  <c r="I380" i="3"/>
  <c r="K380" i="3" s="1"/>
  <c r="H380" i="3"/>
  <c r="J380" i="3" s="1"/>
  <c r="I379" i="3"/>
  <c r="K379" i="3" s="1"/>
  <c r="H379" i="3"/>
  <c r="J379" i="3" s="1"/>
  <c r="I378" i="3"/>
  <c r="K378" i="3" s="1"/>
  <c r="H378" i="3"/>
  <c r="J378" i="3" s="1"/>
  <c r="I377" i="3"/>
  <c r="K377" i="3" s="1"/>
  <c r="H377" i="3"/>
  <c r="J377" i="3" s="1"/>
  <c r="I376" i="3"/>
  <c r="K376" i="3" s="1"/>
  <c r="H376" i="3"/>
  <c r="J376" i="3" s="1"/>
  <c r="I375" i="3"/>
  <c r="K375" i="3" s="1"/>
  <c r="H375" i="3"/>
  <c r="J375" i="3" s="1"/>
  <c r="I374" i="3"/>
  <c r="K374" i="3" s="1"/>
  <c r="H374" i="3"/>
  <c r="J374" i="3" s="1"/>
  <c r="I373" i="3"/>
  <c r="K373" i="3" s="1"/>
  <c r="H373" i="3"/>
  <c r="J373" i="3" s="1"/>
  <c r="I372" i="3"/>
  <c r="K372" i="3" s="1"/>
  <c r="H372" i="3"/>
  <c r="J372" i="3" s="1"/>
  <c r="I371" i="3"/>
  <c r="K371" i="3" s="1"/>
  <c r="H371" i="3"/>
  <c r="J371" i="3" s="1"/>
  <c r="I370" i="3"/>
  <c r="K370" i="3" s="1"/>
  <c r="H370" i="3"/>
  <c r="J370" i="3" s="1"/>
  <c r="I369" i="3"/>
  <c r="K369" i="3" s="1"/>
  <c r="H369" i="3"/>
  <c r="J369" i="3" s="1"/>
  <c r="I368" i="3"/>
  <c r="K368" i="3" s="1"/>
  <c r="H368" i="3"/>
  <c r="J368" i="3" s="1"/>
  <c r="I367" i="3"/>
  <c r="K367" i="3" s="1"/>
  <c r="H367" i="3"/>
  <c r="J367" i="3" s="1"/>
  <c r="I366" i="3"/>
  <c r="K366" i="3" s="1"/>
  <c r="H366" i="3"/>
  <c r="J366" i="3" s="1"/>
  <c r="I365" i="3"/>
  <c r="K365" i="3" s="1"/>
  <c r="H365" i="3"/>
  <c r="J365" i="3" s="1"/>
  <c r="I364" i="3"/>
  <c r="K364" i="3" s="1"/>
  <c r="H364" i="3"/>
  <c r="J364" i="3" s="1"/>
  <c r="I363" i="3"/>
  <c r="K363" i="3" s="1"/>
  <c r="H363" i="3"/>
  <c r="J363" i="3" s="1"/>
  <c r="I362" i="3"/>
  <c r="K362" i="3" s="1"/>
  <c r="H362" i="3"/>
  <c r="J362" i="3" s="1"/>
  <c r="I361" i="3"/>
  <c r="K361" i="3" s="1"/>
  <c r="H361" i="3"/>
  <c r="J361" i="3" s="1"/>
  <c r="I360" i="3"/>
  <c r="K360" i="3" s="1"/>
  <c r="H360" i="3"/>
  <c r="J360" i="3" s="1"/>
  <c r="I359" i="3"/>
  <c r="K359" i="3" s="1"/>
  <c r="H359" i="3"/>
  <c r="J359" i="3" s="1"/>
  <c r="I358" i="3"/>
  <c r="K358" i="3" s="1"/>
  <c r="H358" i="3"/>
  <c r="J358" i="3" s="1"/>
  <c r="I356" i="3"/>
  <c r="K356" i="3" s="1"/>
  <c r="H356" i="3"/>
  <c r="J356" i="3" s="1"/>
  <c r="I355" i="3"/>
  <c r="K355" i="3" s="1"/>
  <c r="H355" i="3"/>
  <c r="J355" i="3" s="1"/>
  <c r="I354" i="3"/>
  <c r="K354" i="3" s="1"/>
  <c r="H354" i="3"/>
  <c r="J354" i="3" s="1"/>
  <c r="I353" i="3"/>
  <c r="K353" i="3" s="1"/>
  <c r="H353" i="3"/>
  <c r="J353" i="3" s="1"/>
  <c r="I352" i="3"/>
  <c r="K352" i="3" s="1"/>
  <c r="H352" i="3"/>
  <c r="J352" i="3" s="1"/>
  <c r="I351" i="3"/>
  <c r="K351" i="3" s="1"/>
  <c r="H351" i="3"/>
  <c r="J351" i="3" s="1"/>
  <c r="I350" i="3"/>
  <c r="K350" i="3" s="1"/>
  <c r="H350" i="3"/>
  <c r="J350" i="3" s="1"/>
  <c r="I349" i="3"/>
  <c r="K349" i="3" s="1"/>
  <c r="H349" i="3"/>
  <c r="J349" i="3" s="1"/>
  <c r="I348" i="3"/>
  <c r="K348" i="3" s="1"/>
  <c r="H348" i="3"/>
  <c r="J348" i="3" s="1"/>
  <c r="I347" i="3"/>
  <c r="K347" i="3" s="1"/>
  <c r="H347" i="3"/>
  <c r="J347" i="3" s="1"/>
  <c r="I345" i="3"/>
  <c r="K345" i="3" s="1"/>
  <c r="H345" i="3"/>
  <c r="J345" i="3" s="1"/>
  <c r="I343" i="3"/>
  <c r="K343" i="3" s="1"/>
  <c r="H343" i="3"/>
  <c r="J343" i="3" s="1"/>
  <c r="I342" i="3"/>
  <c r="K342" i="3" s="1"/>
  <c r="H342" i="3"/>
  <c r="J342" i="3" s="1"/>
  <c r="I341" i="3"/>
  <c r="K341" i="3" s="1"/>
  <c r="H341" i="3"/>
  <c r="J341" i="3" s="1"/>
  <c r="I340" i="3"/>
  <c r="K340" i="3" s="1"/>
  <c r="H340" i="3"/>
  <c r="J340" i="3" s="1"/>
  <c r="I339" i="3"/>
  <c r="K339" i="3" s="1"/>
  <c r="H339" i="3"/>
  <c r="J339" i="3" s="1"/>
  <c r="I338" i="3"/>
  <c r="K338" i="3" s="1"/>
  <c r="H338" i="3"/>
  <c r="J338" i="3" s="1"/>
  <c r="I337" i="3"/>
  <c r="K337" i="3" s="1"/>
  <c r="H337" i="3"/>
  <c r="J337" i="3" s="1"/>
  <c r="I336" i="3"/>
  <c r="K336" i="3" s="1"/>
  <c r="H336" i="3"/>
  <c r="J336" i="3" s="1"/>
  <c r="I334" i="3"/>
  <c r="K334" i="3" s="1"/>
  <c r="H334" i="3"/>
  <c r="J334" i="3" s="1"/>
  <c r="I333" i="3"/>
  <c r="K333" i="3" s="1"/>
  <c r="H333" i="3"/>
  <c r="J333" i="3" s="1"/>
  <c r="J332" i="3"/>
  <c r="I332" i="3"/>
  <c r="K332" i="3" s="1"/>
  <c r="H332" i="3"/>
  <c r="I330" i="3"/>
  <c r="K330" i="3" s="1"/>
  <c r="H330" i="3"/>
  <c r="J330" i="3" s="1"/>
  <c r="I328" i="3"/>
  <c r="K328" i="3" s="1"/>
  <c r="H328" i="3"/>
  <c r="J328" i="3" s="1"/>
  <c r="I327" i="3"/>
  <c r="K327" i="3" s="1"/>
  <c r="H327" i="3"/>
  <c r="J327" i="3" s="1"/>
  <c r="I326" i="3"/>
  <c r="K326" i="3" s="1"/>
  <c r="H326" i="3"/>
  <c r="J326" i="3" s="1"/>
  <c r="I325" i="3"/>
  <c r="K325" i="3" s="1"/>
  <c r="H325" i="3"/>
  <c r="J325" i="3" s="1"/>
  <c r="I324" i="3"/>
  <c r="K324" i="3" s="1"/>
  <c r="H324" i="3"/>
  <c r="J324" i="3" s="1"/>
  <c r="I323" i="3"/>
  <c r="K323" i="3" s="1"/>
  <c r="H323" i="3"/>
  <c r="J323" i="3" s="1"/>
  <c r="I322" i="3"/>
  <c r="K322" i="3" s="1"/>
  <c r="H322" i="3"/>
  <c r="J322" i="3" s="1"/>
  <c r="I321" i="3"/>
  <c r="K321" i="3" s="1"/>
  <c r="H321" i="3"/>
  <c r="J321" i="3" s="1"/>
  <c r="I320" i="3"/>
  <c r="K320" i="3" s="1"/>
  <c r="H320" i="3"/>
  <c r="J320" i="3" s="1"/>
  <c r="I319" i="3"/>
  <c r="K319" i="3" s="1"/>
  <c r="H319" i="3"/>
  <c r="J319" i="3" s="1"/>
  <c r="J318" i="3"/>
  <c r="I318" i="3"/>
  <c r="K318" i="3" s="1"/>
  <c r="H318" i="3"/>
  <c r="I317" i="3"/>
  <c r="K317" i="3" s="1"/>
  <c r="H317" i="3"/>
  <c r="J317" i="3" s="1"/>
  <c r="J316" i="3"/>
  <c r="I316" i="3"/>
  <c r="K316" i="3" s="1"/>
  <c r="H316" i="3"/>
  <c r="K315" i="3"/>
  <c r="I315" i="3"/>
  <c r="H315" i="3"/>
  <c r="J315" i="3" s="1"/>
  <c r="I314" i="3"/>
  <c r="K314" i="3" s="1"/>
  <c r="H314" i="3"/>
  <c r="J314" i="3" s="1"/>
  <c r="I312" i="3"/>
  <c r="K312" i="3" s="1"/>
  <c r="H312" i="3"/>
  <c r="J312" i="3" s="1"/>
  <c r="I310" i="3"/>
  <c r="K310" i="3" s="1"/>
  <c r="H310" i="3"/>
  <c r="J310" i="3" s="1"/>
  <c r="I309" i="3"/>
  <c r="K309" i="3" s="1"/>
  <c r="H309" i="3"/>
  <c r="J309" i="3" s="1"/>
  <c r="J308" i="3"/>
  <c r="I308" i="3"/>
  <c r="K308" i="3" s="1"/>
  <c r="H308" i="3"/>
  <c r="I307" i="3"/>
  <c r="K307" i="3" s="1"/>
  <c r="H307" i="3"/>
  <c r="J307" i="3" s="1"/>
  <c r="J306" i="3"/>
  <c r="I306" i="3"/>
  <c r="K306" i="3" s="1"/>
  <c r="H306" i="3"/>
  <c r="K305" i="3"/>
  <c r="I305" i="3"/>
  <c r="H305" i="3"/>
  <c r="J305" i="3" s="1"/>
  <c r="I304" i="3"/>
  <c r="K304" i="3" s="1"/>
  <c r="H304" i="3"/>
  <c r="J304" i="3" s="1"/>
  <c r="I302" i="3"/>
  <c r="K302" i="3" s="1"/>
  <c r="H302" i="3"/>
  <c r="J302" i="3" s="1"/>
  <c r="I301" i="3"/>
  <c r="K301" i="3" s="1"/>
  <c r="H301" i="3"/>
  <c r="J301" i="3" s="1"/>
  <c r="I300" i="3"/>
  <c r="K300" i="3" s="1"/>
  <c r="H300" i="3"/>
  <c r="J300" i="3" s="1"/>
  <c r="J299" i="3"/>
  <c r="I299" i="3"/>
  <c r="K299" i="3" s="1"/>
  <c r="H299" i="3"/>
  <c r="I298" i="3"/>
  <c r="K298" i="3" s="1"/>
  <c r="H298" i="3"/>
  <c r="J298" i="3" s="1"/>
  <c r="J297" i="3"/>
  <c r="I297" i="3"/>
  <c r="K297" i="3" s="1"/>
  <c r="H297" i="3"/>
  <c r="K295" i="3"/>
  <c r="I295" i="3"/>
  <c r="H295" i="3"/>
  <c r="J295" i="3" s="1"/>
  <c r="I294" i="3"/>
  <c r="K294" i="3" s="1"/>
  <c r="H294" i="3"/>
  <c r="J294" i="3" s="1"/>
  <c r="I293" i="3"/>
  <c r="K293" i="3" s="1"/>
  <c r="H293" i="3"/>
  <c r="J293" i="3" s="1"/>
  <c r="I292" i="3"/>
  <c r="K292" i="3" s="1"/>
  <c r="H292" i="3"/>
  <c r="J292" i="3" s="1"/>
  <c r="I291" i="3"/>
  <c r="K291" i="3" s="1"/>
  <c r="H291" i="3"/>
  <c r="J291" i="3" s="1"/>
  <c r="J290" i="3"/>
  <c r="I290" i="3"/>
  <c r="K290" i="3" s="1"/>
  <c r="H290" i="3"/>
  <c r="I289" i="3"/>
  <c r="K289" i="3" s="1"/>
  <c r="H289" i="3"/>
  <c r="J289" i="3" s="1"/>
  <c r="J288" i="3"/>
  <c r="I288" i="3"/>
  <c r="K288" i="3" s="1"/>
  <c r="H288" i="3"/>
  <c r="K287" i="3"/>
  <c r="I287" i="3"/>
  <c r="H287" i="3"/>
  <c r="J287" i="3" s="1"/>
  <c r="I286" i="3"/>
  <c r="K286" i="3" s="1"/>
  <c r="H286" i="3"/>
  <c r="J286" i="3" s="1"/>
  <c r="I285" i="3"/>
  <c r="K285" i="3" s="1"/>
  <c r="H285" i="3"/>
  <c r="J285" i="3" s="1"/>
  <c r="I284" i="3"/>
  <c r="K284" i="3" s="1"/>
  <c r="H284" i="3"/>
  <c r="J284" i="3" s="1"/>
  <c r="I283" i="3"/>
  <c r="K283" i="3" s="1"/>
  <c r="H283" i="3"/>
  <c r="J283" i="3" s="1"/>
  <c r="J282" i="3"/>
  <c r="I282" i="3"/>
  <c r="K282" i="3" s="1"/>
  <c r="H282" i="3"/>
  <c r="I280" i="3"/>
  <c r="K280" i="3" s="1"/>
  <c r="H280" i="3"/>
  <c r="J280" i="3" s="1"/>
  <c r="J278" i="3"/>
  <c r="I278" i="3"/>
  <c r="K278" i="3" s="1"/>
  <c r="H278" i="3"/>
  <c r="K277" i="3"/>
  <c r="I277" i="3"/>
  <c r="H277" i="3"/>
  <c r="J277" i="3" s="1"/>
  <c r="I276" i="3"/>
  <c r="K276" i="3" s="1"/>
  <c r="H276" i="3"/>
  <c r="J276" i="3" s="1"/>
  <c r="I275" i="3"/>
  <c r="K275" i="3" s="1"/>
  <c r="H275" i="3"/>
  <c r="J275" i="3" s="1"/>
  <c r="I274" i="3"/>
  <c r="K274" i="3" s="1"/>
  <c r="H274" i="3"/>
  <c r="J274" i="3" s="1"/>
  <c r="I273" i="3"/>
  <c r="K273" i="3" s="1"/>
  <c r="H273" i="3"/>
  <c r="J273" i="3" s="1"/>
  <c r="J272" i="3"/>
  <c r="I272" i="3"/>
  <c r="K272" i="3" s="1"/>
  <c r="H272" i="3"/>
  <c r="I271" i="3"/>
  <c r="K271" i="3" s="1"/>
  <c r="H271" i="3"/>
  <c r="J271" i="3" s="1"/>
  <c r="K270" i="3"/>
  <c r="I270" i="3"/>
  <c r="H270" i="3"/>
  <c r="J270" i="3" s="1"/>
  <c r="K269" i="3"/>
  <c r="I269" i="3"/>
  <c r="H269" i="3"/>
  <c r="J269" i="3" s="1"/>
  <c r="J268" i="3"/>
  <c r="I268" i="3"/>
  <c r="K268" i="3" s="1"/>
  <c r="H268" i="3"/>
  <c r="K267" i="3"/>
  <c r="I267" i="3"/>
  <c r="H267" i="3"/>
  <c r="J267" i="3" s="1"/>
  <c r="I266" i="3"/>
  <c r="K266" i="3" s="1"/>
  <c r="H266" i="3"/>
  <c r="J266" i="3" s="1"/>
  <c r="I265" i="3"/>
  <c r="K265" i="3" s="1"/>
  <c r="H265" i="3"/>
  <c r="J265" i="3" s="1"/>
  <c r="I264" i="3"/>
  <c r="K264" i="3" s="1"/>
  <c r="H264" i="3"/>
  <c r="J264" i="3" s="1"/>
  <c r="I262" i="3"/>
  <c r="K262" i="3" s="1"/>
  <c r="H262" i="3"/>
  <c r="J262" i="3" s="1"/>
  <c r="I261" i="3"/>
  <c r="K261" i="3" s="1"/>
  <c r="H261" i="3"/>
  <c r="J261" i="3" s="1"/>
  <c r="K260" i="3"/>
  <c r="I260" i="3"/>
  <c r="H260" i="3"/>
  <c r="J260" i="3" s="1"/>
  <c r="K259" i="3"/>
  <c r="I259" i="3"/>
  <c r="H259" i="3"/>
  <c r="J259" i="3" s="1"/>
  <c r="I258" i="3"/>
  <c r="K258" i="3" s="1"/>
  <c r="H258" i="3"/>
  <c r="J258" i="3" s="1"/>
  <c r="K257" i="3"/>
  <c r="J257" i="3"/>
  <c r="I257" i="3"/>
  <c r="H257" i="3"/>
  <c r="K256" i="3"/>
  <c r="I256" i="3"/>
  <c r="H256" i="3"/>
  <c r="J256" i="3" s="1"/>
  <c r="J255" i="3"/>
  <c r="I255" i="3"/>
  <c r="K255" i="3" s="1"/>
  <c r="H255" i="3"/>
  <c r="I254" i="3"/>
  <c r="K254" i="3" s="1"/>
  <c r="H254" i="3"/>
  <c r="J254" i="3" s="1"/>
  <c r="K253" i="3"/>
  <c r="I253" i="3"/>
  <c r="H253" i="3"/>
  <c r="J253" i="3" s="1"/>
  <c r="K252" i="3"/>
  <c r="I252" i="3"/>
  <c r="H252" i="3"/>
  <c r="J252" i="3" s="1"/>
  <c r="J251" i="3"/>
  <c r="I251" i="3"/>
  <c r="K251" i="3" s="1"/>
  <c r="H251" i="3"/>
  <c r="K249" i="3"/>
  <c r="I249" i="3"/>
  <c r="H249" i="3"/>
  <c r="J249" i="3" s="1"/>
  <c r="I248" i="3"/>
  <c r="K248" i="3" s="1"/>
  <c r="H248" i="3"/>
  <c r="J248" i="3" s="1"/>
  <c r="I247" i="3"/>
  <c r="K247" i="3" s="1"/>
  <c r="H247" i="3"/>
  <c r="J247" i="3" s="1"/>
  <c r="J246" i="3"/>
  <c r="I246" i="3"/>
  <c r="K246" i="3" s="1"/>
  <c r="H246" i="3"/>
  <c r="I244" i="3"/>
  <c r="K244" i="3" s="1"/>
  <c r="H244" i="3"/>
  <c r="J244" i="3" s="1"/>
  <c r="I243" i="3"/>
  <c r="K243" i="3" s="1"/>
  <c r="H243" i="3"/>
  <c r="J243" i="3" s="1"/>
  <c r="K242" i="3"/>
  <c r="I242" i="3"/>
  <c r="H242" i="3"/>
  <c r="J242" i="3" s="1"/>
  <c r="I241" i="3"/>
  <c r="K241" i="3" s="1"/>
  <c r="H241" i="3"/>
  <c r="J241" i="3" s="1"/>
  <c r="K240" i="3"/>
  <c r="I240" i="3"/>
  <c r="H240" i="3"/>
  <c r="J240" i="3" s="1"/>
  <c r="I239" i="3"/>
  <c r="K239" i="3" s="1"/>
  <c r="H239" i="3"/>
  <c r="J239" i="3" s="1"/>
  <c r="K238" i="3"/>
  <c r="I238" i="3"/>
  <c r="H238" i="3"/>
  <c r="J238" i="3" s="1"/>
  <c r="I237" i="3"/>
  <c r="K237" i="3" s="1"/>
  <c r="H237" i="3"/>
  <c r="J237" i="3" s="1"/>
  <c r="K236" i="3"/>
  <c r="I236" i="3"/>
  <c r="H236" i="3"/>
  <c r="J236" i="3" s="1"/>
  <c r="I234" i="3"/>
  <c r="K234" i="3" s="1"/>
  <c r="H234" i="3"/>
  <c r="J234" i="3" s="1"/>
  <c r="K233" i="3"/>
  <c r="I233" i="3"/>
  <c r="H233" i="3"/>
  <c r="J233" i="3" s="1"/>
  <c r="I232" i="3"/>
  <c r="K232" i="3" s="1"/>
  <c r="H232" i="3"/>
  <c r="J232" i="3" s="1"/>
  <c r="K230" i="3"/>
  <c r="I230" i="3"/>
  <c r="H230" i="3"/>
  <c r="J230" i="3" s="1"/>
  <c r="I229" i="3"/>
  <c r="K229" i="3" s="1"/>
  <c r="H229" i="3"/>
  <c r="J229" i="3" s="1"/>
  <c r="K228" i="3"/>
  <c r="I228" i="3"/>
  <c r="H228" i="3"/>
  <c r="J228" i="3" s="1"/>
  <c r="I227" i="3"/>
  <c r="K227" i="3" s="1"/>
  <c r="H227" i="3"/>
  <c r="J227" i="3" s="1"/>
  <c r="K226" i="3"/>
  <c r="I226" i="3"/>
  <c r="H226" i="3"/>
  <c r="J226" i="3" s="1"/>
  <c r="I224" i="3"/>
  <c r="K224" i="3" s="1"/>
  <c r="H224" i="3"/>
  <c r="J224" i="3" s="1"/>
  <c r="K223" i="3"/>
  <c r="I223" i="3"/>
  <c r="H223" i="3"/>
  <c r="J223" i="3" s="1"/>
  <c r="I222" i="3"/>
  <c r="K222" i="3" s="1"/>
  <c r="H222" i="3"/>
  <c r="J222" i="3" s="1"/>
  <c r="K221" i="3"/>
  <c r="I221" i="3"/>
  <c r="H221" i="3"/>
  <c r="J221" i="3" s="1"/>
  <c r="I219" i="3"/>
  <c r="K219" i="3" s="1"/>
  <c r="H219" i="3"/>
  <c r="J219" i="3" s="1"/>
  <c r="K218" i="3"/>
  <c r="I218" i="3"/>
  <c r="H218" i="3"/>
  <c r="J218" i="3" s="1"/>
  <c r="I217" i="3"/>
  <c r="K217" i="3" s="1"/>
  <c r="H217" i="3"/>
  <c r="J217" i="3" s="1"/>
  <c r="K215" i="3"/>
  <c r="I215" i="3"/>
  <c r="H215" i="3"/>
  <c r="J215" i="3" s="1"/>
  <c r="I214" i="3"/>
  <c r="K214" i="3" s="1"/>
  <c r="H214" i="3"/>
  <c r="J214" i="3" s="1"/>
  <c r="K213" i="3"/>
  <c r="I213" i="3"/>
  <c r="H213" i="3"/>
  <c r="J213" i="3" s="1"/>
  <c r="I212" i="3"/>
  <c r="K212" i="3" s="1"/>
  <c r="H212" i="3"/>
  <c r="J212" i="3" s="1"/>
  <c r="K211" i="3"/>
  <c r="I211" i="3"/>
  <c r="H211" i="3"/>
  <c r="J211" i="3" s="1"/>
  <c r="I210" i="3"/>
  <c r="K210" i="3" s="1"/>
  <c r="H210" i="3"/>
  <c r="J210" i="3" s="1"/>
  <c r="K209" i="3"/>
  <c r="I209" i="3"/>
  <c r="H209" i="3"/>
  <c r="J209" i="3" s="1"/>
  <c r="I207" i="3"/>
  <c r="K207" i="3" s="1"/>
  <c r="H207" i="3"/>
  <c r="J207" i="3" s="1"/>
  <c r="K206" i="3"/>
  <c r="I206" i="3"/>
  <c r="H206" i="3"/>
  <c r="J206" i="3" s="1"/>
  <c r="I205" i="3"/>
  <c r="K205" i="3" s="1"/>
  <c r="H205" i="3"/>
  <c r="J205" i="3" s="1"/>
  <c r="K204" i="3"/>
  <c r="I204" i="3"/>
  <c r="H204" i="3"/>
  <c r="J204" i="3" s="1"/>
  <c r="I203" i="3"/>
  <c r="K203" i="3" s="1"/>
  <c r="H203" i="3"/>
  <c r="J203" i="3" s="1"/>
  <c r="K201" i="3"/>
  <c r="I201" i="3"/>
  <c r="H201" i="3"/>
  <c r="J201" i="3" s="1"/>
  <c r="I200" i="3"/>
  <c r="K200" i="3" s="1"/>
  <c r="H200" i="3"/>
  <c r="J200" i="3" s="1"/>
  <c r="K199" i="3"/>
  <c r="I199" i="3"/>
  <c r="H199" i="3"/>
  <c r="J199" i="3" s="1"/>
  <c r="I198" i="3"/>
  <c r="K198" i="3" s="1"/>
  <c r="H198" i="3"/>
  <c r="J198" i="3" s="1"/>
  <c r="K197" i="3"/>
  <c r="I197" i="3"/>
  <c r="H197" i="3"/>
  <c r="J197" i="3" s="1"/>
  <c r="I196" i="3"/>
  <c r="K196" i="3" s="1"/>
  <c r="H196" i="3"/>
  <c r="J196" i="3" s="1"/>
  <c r="K194" i="3"/>
  <c r="I194" i="3"/>
  <c r="H194" i="3"/>
  <c r="J194" i="3" s="1"/>
  <c r="I193" i="3"/>
  <c r="K193" i="3" s="1"/>
  <c r="H193" i="3"/>
  <c r="J193" i="3" s="1"/>
  <c r="K192" i="3"/>
  <c r="I192" i="3"/>
  <c r="H192" i="3"/>
  <c r="J192" i="3" s="1"/>
  <c r="I191" i="3"/>
  <c r="K191" i="3" s="1"/>
  <c r="H191" i="3"/>
  <c r="J191" i="3" s="1"/>
  <c r="I190" i="3"/>
  <c r="K190" i="3" s="1"/>
  <c r="H190" i="3"/>
  <c r="J190" i="3" s="1"/>
  <c r="I189" i="3"/>
  <c r="K189" i="3" s="1"/>
  <c r="H189" i="3"/>
  <c r="J189" i="3" s="1"/>
  <c r="K188" i="3"/>
  <c r="I188" i="3"/>
  <c r="H188" i="3"/>
  <c r="J188" i="3" s="1"/>
  <c r="I187" i="3"/>
  <c r="K187" i="3" s="1"/>
  <c r="H187" i="3"/>
  <c r="J187" i="3" s="1"/>
  <c r="K186" i="3"/>
  <c r="I186" i="3"/>
  <c r="H186" i="3"/>
  <c r="J186" i="3" s="1"/>
  <c r="I185" i="3"/>
  <c r="K185" i="3" s="1"/>
  <c r="H185" i="3"/>
  <c r="J185" i="3" s="1"/>
  <c r="K183" i="3"/>
  <c r="I183" i="3"/>
  <c r="H183" i="3"/>
  <c r="J183" i="3" s="1"/>
  <c r="I182" i="3"/>
  <c r="K182" i="3" s="1"/>
  <c r="H182" i="3"/>
  <c r="J182" i="3" s="1"/>
  <c r="K181" i="3"/>
  <c r="I181" i="3"/>
  <c r="H181" i="3"/>
  <c r="J181" i="3" s="1"/>
  <c r="I180" i="3"/>
  <c r="K180" i="3" s="1"/>
  <c r="H180" i="3"/>
  <c r="J180" i="3" s="1"/>
  <c r="I179" i="3"/>
  <c r="K179" i="3" s="1"/>
  <c r="H179" i="3"/>
  <c r="J179" i="3" s="1"/>
  <c r="I178" i="3"/>
  <c r="K178" i="3" s="1"/>
  <c r="H178" i="3"/>
  <c r="J178" i="3" s="1"/>
  <c r="I177" i="3"/>
  <c r="K177" i="3" s="1"/>
  <c r="H177" i="3"/>
  <c r="J177" i="3" s="1"/>
  <c r="I175" i="3"/>
  <c r="K175" i="3" s="1"/>
  <c r="H175" i="3"/>
  <c r="J175" i="3" s="1"/>
  <c r="I174" i="3"/>
  <c r="K174" i="3" s="1"/>
  <c r="H174" i="3"/>
  <c r="J174" i="3" s="1"/>
  <c r="I173" i="3"/>
  <c r="K173" i="3" s="1"/>
  <c r="H173" i="3"/>
  <c r="J173" i="3" s="1"/>
  <c r="I172" i="3"/>
  <c r="K172" i="3" s="1"/>
  <c r="H172" i="3"/>
  <c r="J172" i="3" s="1"/>
  <c r="I171" i="3"/>
  <c r="K171" i="3" s="1"/>
  <c r="H171" i="3"/>
  <c r="J171" i="3" s="1"/>
  <c r="K170" i="3"/>
  <c r="I170" i="3"/>
  <c r="H170" i="3"/>
  <c r="J170" i="3" s="1"/>
  <c r="I168" i="3"/>
  <c r="K168" i="3" s="1"/>
  <c r="H168" i="3"/>
  <c r="J168" i="3" s="1"/>
  <c r="K166" i="3"/>
  <c r="I166" i="3"/>
  <c r="H166" i="3"/>
  <c r="J166" i="3" s="1"/>
  <c r="I165" i="3"/>
  <c r="K165" i="3" s="1"/>
  <c r="H165" i="3"/>
  <c r="J165" i="3" s="1"/>
  <c r="K164" i="3"/>
  <c r="I164" i="3"/>
  <c r="H164" i="3"/>
  <c r="J164" i="3" s="1"/>
  <c r="I162" i="3"/>
  <c r="K162" i="3" s="1"/>
  <c r="H162" i="3"/>
  <c r="J162" i="3" s="1"/>
  <c r="K161" i="3"/>
  <c r="I161" i="3"/>
  <c r="H161" i="3"/>
  <c r="J161" i="3" s="1"/>
  <c r="I160" i="3"/>
  <c r="K160" i="3" s="1"/>
  <c r="H160" i="3"/>
  <c r="J160" i="3" s="1"/>
  <c r="I159" i="3"/>
  <c r="K159" i="3" s="1"/>
  <c r="H159" i="3"/>
  <c r="J159" i="3" s="1"/>
  <c r="I158" i="3"/>
  <c r="K158" i="3" s="1"/>
  <c r="H158" i="3"/>
  <c r="J158" i="3" s="1"/>
  <c r="I157" i="3"/>
  <c r="K157" i="3" s="1"/>
  <c r="H157" i="3"/>
  <c r="J157" i="3" s="1"/>
  <c r="I156" i="3"/>
  <c r="K156" i="3" s="1"/>
  <c r="H156" i="3"/>
  <c r="J156" i="3" s="1"/>
  <c r="I154" i="3"/>
  <c r="K154" i="3" s="1"/>
  <c r="H154" i="3"/>
  <c r="J154" i="3" s="1"/>
  <c r="I153" i="3"/>
  <c r="K153" i="3" s="1"/>
  <c r="H153" i="3"/>
  <c r="J153" i="3" s="1"/>
  <c r="I152" i="3"/>
  <c r="K152" i="3" s="1"/>
  <c r="H152" i="3"/>
  <c r="J152" i="3" s="1"/>
  <c r="I151" i="3"/>
  <c r="K151" i="3" s="1"/>
  <c r="H151" i="3"/>
  <c r="J151" i="3" s="1"/>
  <c r="K150" i="3"/>
  <c r="I150" i="3"/>
  <c r="H150" i="3"/>
  <c r="J150" i="3" s="1"/>
  <c r="I149" i="3"/>
  <c r="K149" i="3" s="1"/>
  <c r="H149" i="3"/>
  <c r="J149" i="3" s="1"/>
  <c r="K147" i="3"/>
  <c r="I147" i="3"/>
  <c r="H147" i="3"/>
  <c r="J147" i="3" s="1"/>
  <c r="I146" i="3"/>
  <c r="K146" i="3" s="1"/>
  <c r="H146" i="3"/>
  <c r="J146" i="3" s="1"/>
  <c r="K145" i="3"/>
  <c r="I145" i="3"/>
  <c r="H145" i="3"/>
  <c r="J145" i="3" s="1"/>
  <c r="I144" i="3"/>
  <c r="K144" i="3" s="1"/>
  <c r="H144" i="3"/>
  <c r="J144" i="3" s="1"/>
  <c r="K143" i="3"/>
  <c r="I143" i="3"/>
  <c r="H143" i="3"/>
  <c r="J143" i="3" s="1"/>
  <c r="I141" i="3"/>
  <c r="K141" i="3" s="1"/>
  <c r="H141" i="3"/>
  <c r="J141" i="3" s="1"/>
  <c r="I140" i="3"/>
  <c r="K140" i="3" s="1"/>
  <c r="H140" i="3"/>
  <c r="J140" i="3" s="1"/>
  <c r="I139" i="3"/>
  <c r="K139" i="3" s="1"/>
  <c r="H139" i="3"/>
  <c r="J139" i="3" s="1"/>
  <c r="I138" i="3"/>
  <c r="K138" i="3" s="1"/>
  <c r="H138" i="3"/>
  <c r="J138" i="3" s="1"/>
  <c r="I137" i="3"/>
  <c r="K137" i="3" s="1"/>
  <c r="H137" i="3"/>
  <c r="J137" i="3" s="1"/>
  <c r="I135" i="3"/>
  <c r="K135" i="3" s="1"/>
  <c r="H135" i="3"/>
  <c r="J135" i="3" s="1"/>
  <c r="I134" i="3"/>
  <c r="K134" i="3" s="1"/>
  <c r="H134" i="3"/>
  <c r="J134" i="3" s="1"/>
  <c r="I133" i="3"/>
  <c r="K133" i="3" s="1"/>
  <c r="H133" i="3"/>
  <c r="J133" i="3" s="1"/>
  <c r="I132" i="3"/>
  <c r="K132" i="3" s="1"/>
  <c r="H132" i="3"/>
  <c r="J132" i="3" s="1"/>
  <c r="K131" i="3"/>
  <c r="I131" i="3"/>
  <c r="H131" i="3"/>
  <c r="J131" i="3" s="1"/>
  <c r="I130" i="3"/>
  <c r="K130" i="3" s="1"/>
  <c r="H130" i="3"/>
  <c r="J130" i="3" s="1"/>
  <c r="K129" i="3"/>
  <c r="I129" i="3"/>
  <c r="H129" i="3"/>
  <c r="J129" i="3" s="1"/>
  <c r="I128" i="3"/>
  <c r="K128" i="3" s="1"/>
  <c r="H128" i="3"/>
  <c r="J128" i="3" s="1"/>
  <c r="K127" i="3"/>
  <c r="I127" i="3"/>
  <c r="H127" i="3"/>
  <c r="J127" i="3" s="1"/>
  <c r="I125" i="3"/>
  <c r="K125" i="3" s="1"/>
  <c r="H125" i="3"/>
  <c r="J125" i="3" s="1"/>
  <c r="K124" i="3"/>
  <c r="I124" i="3"/>
  <c r="H124" i="3"/>
  <c r="J124" i="3" s="1"/>
  <c r="I123" i="3"/>
  <c r="K123" i="3" s="1"/>
  <c r="H123" i="3"/>
  <c r="J123" i="3" s="1"/>
  <c r="I122" i="3"/>
  <c r="K122" i="3" s="1"/>
  <c r="H122" i="3"/>
  <c r="J122" i="3" s="1"/>
  <c r="I121" i="3"/>
  <c r="K121" i="3" s="1"/>
  <c r="H121" i="3"/>
  <c r="J121" i="3" s="1"/>
  <c r="I120" i="3"/>
  <c r="K120" i="3" s="1"/>
  <c r="H120" i="3"/>
  <c r="J120" i="3" s="1"/>
  <c r="I119" i="3"/>
  <c r="K119" i="3" s="1"/>
  <c r="H119" i="3"/>
  <c r="J119" i="3" s="1"/>
  <c r="K118" i="3"/>
  <c r="I118" i="3"/>
  <c r="H118" i="3"/>
  <c r="J118" i="3" s="1"/>
  <c r="I117" i="3"/>
  <c r="K117" i="3" s="1"/>
  <c r="H117" i="3"/>
  <c r="J117" i="3" s="1"/>
  <c r="K116" i="3"/>
  <c r="J116" i="3"/>
  <c r="I116" i="3"/>
  <c r="H116" i="3"/>
  <c r="I114" i="3"/>
  <c r="K114" i="3" s="1"/>
  <c r="H114" i="3"/>
  <c r="J114" i="3" s="1"/>
  <c r="J113" i="3"/>
  <c r="I113" i="3"/>
  <c r="K113" i="3" s="1"/>
  <c r="H113" i="3"/>
  <c r="I112" i="3"/>
  <c r="K112" i="3" s="1"/>
  <c r="H112" i="3"/>
  <c r="J112" i="3" s="1"/>
  <c r="I110" i="3"/>
  <c r="K110" i="3" s="1"/>
  <c r="H110" i="3"/>
  <c r="J110" i="3" s="1"/>
  <c r="I109" i="3"/>
  <c r="K109" i="3" s="1"/>
  <c r="H109" i="3"/>
  <c r="J109" i="3" s="1"/>
  <c r="K108" i="3"/>
  <c r="I108" i="3"/>
  <c r="H108" i="3"/>
  <c r="J108" i="3" s="1"/>
  <c r="I106" i="3"/>
  <c r="K106" i="3" s="1"/>
  <c r="H106" i="3"/>
  <c r="J106" i="3" s="1"/>
  <c r="K104" i="3"/>
  <c r="J104" i="3"/>
  <c r="I104" i="3"/>
  <c r="H104" i="3"/>
  <c r="I103" i="3"/>
  <c r="K103" i="3" s="1"/>
  <c r="H103" i="3"/>
  <c r="J103" i="3" s="1"/>
  <c r="J102" i="3"/>
  <c r="I102" i="3"/>
  <c r="K102" i="3" s="1"/>
  <c r="H102" i="3"/>
  <c r="I101" i="3"/>
  <c r="K101" i="3" s="1"/>
  <c r="H101" i="3"/>
  <c r="J101" i="3" s="1"/>
  <c r="I100" i="3"/>
  <c r="K100" i="3" s="1"/>
  <c r="H100" i="3"/>
  <c r="J100" i="3" s="1"/>
  <c r="I99" i="3"/>
  <c r="K99" i="3" s="1"/>
  <c r="H99" i="3"/>
  <c r="J99" i="3" s="1"/>
  <c r="K98" i="3"/>
  <c r="I98" i="3"/>
  <c r="H98" i="3"/>
  <c r="J98" i="3" s="1"/>
  <c r="I97" i="3"/>
  <c r="K97" i="3" s="1"/>
  <c r="H97" i="3"/>
  <c r="J97" i="3" s="1"/>
  <c r="K96" i="3"/>
  <c r="J96" i="3"/>
  <c r="I96" i="3"/>
  <c r="H96" i="3"/>
  <c r="I95" i="3"/>
  <c r="K95" i="3" s="1"/>
  <c r="H95" i="3"/>
  <c r="J95" i="3" s="1"/>
  <c r="J94" i="3"/>
  <c r="I94" i="3"/>
  <c r="K94" i="3" s="1"/>
  <c r="H94" i="3"/>
  <c r="I93" i="3"/>
  <c r="K93" i="3" s="1"/>
  <c r="H93" i="3"/>
  <c r="J93" i="3" s="1"/>
  <c r="I92" i="3"/>
  <c r="K92" i="3" s="1"/>
  <c r="H92" i="3"/>
  <c r="J92" i="3" s="1"/>
  <c r="I90" i="3"/>
  <c r="K90" i="3" s="1"/>
  <c r="H90" i="3"/>
  <c r="J90" i="3" s="1"/>
  <c r="K89" i="3"/>
  <c r="I89" i="3"/>
  <c r="H89" i="3"/>
  <c r="J89" i="3" s="1"/>
  <c r="I88" i="3"/>
  <c r="K88" i="3" s="1"/>
  <c r="H88" i="3"/>
  <c r="J88" i="3" s="1"/>
  <c r="K87" i="3"/>
  <c r="J87" i="3"/>
  <c r="I87" i="3"/>
  <c r="H87" i="3"/>
  <c r="I86" i="3"/>
  <c r="K86" i="3" s="1"/>
  <c r="H86" i="3"/>
  <c r="J86" i="3" s="1"/>
  <c r="J85" i="3"/>
  <c r="I85" i="3"/>
  <c r="K85" i="3" s="1"/>
  <c r="H85" i="3"/>
  <c r="I84" i="3"/>
  <c r="K84" i="3" s="1"/>
  <c r="H84" i="3"/>
  <c r="J84" i="3" s="1"/>
  <c r="I83" i="3"/>
  <c r="K83" i="3" s="1"/>
  <c r="H83" i="3"/>
  <c r="J83" i="3" s="1"/>
  <c r="I82" i="3"/>
  <c r="K82" i="3" s="1"/>
  <c r="H82" i="3"/>
  <c r="J82" i="3" s="1"/>
  <c r="K81" i="3"/>
  <c r="I81" i="3"/>
  <c r="H81" i="3"/>
  <c r="J81" i="3" s="1"/>
  <c r="I80" i="3"/>
  <c r="K80" i="3" s="1"/>
  <c r="H80" i="3"/>
  <c r="J80" i="3" s="1"/>
  <c r="K79" i="3"/>
  <c r="J79" i="3"/>
  <c r="I79" i="3"/>
  <c r="H79" i="3"/>
  <c r="I78" i="3"/>
  <c r="K78" i="3" s="1"/>
  <c r="H78" i="3"/>
  <c r="J78" i="3" s="1"/>
  <c r="J77" i="3"/>
  <c r="I77" i="3"/>
  <c r="K77" i="3" s="1"/>
  <c r="H77" i="3"/>
  <c r="I76" i="3"/>
  <c r="K76" i="3" s="1"/>
  <c r="H76" i="3"/>
  <c r="J76" i="3" s="1"/>
  <c r="I75" i="3"/>
  <c r="K75" i="3" s="1"/>
  <c r="H75" i="3"/>
  <c r="J75" i="3" s="1"/>
  <c r="I74" i="3"/>
  <c r="K74" i="3" s="1"/>
  <c r="H74" i="3"/>
  <c r="J74" i="3" s="1"/>
  <c r="K73" i="3"/>
  <c r="I73" i="3"/>
  <c r="H73" i="3"/>
  <c r="J73" i="3" s="1"/>
  <c r="J72" i="3"/>
  <c r="I72" i="3"/>
  <c r="K72" i="3" s="1"/>
  <c r="H72" i="3"/>
  <c r="K71" i="3"/>
  <c r="I71" i="3"/>
  <c r="H71" i="3"/>
  <c r="J71" i="3" s="1"/>
  <c r="J69" i="3"/>
  <c r="I69" i="3"/>
  <c r="K69" i="3" s="1"/>
  <c r="H69" i="3"/>
  <c r="K67" i="3"/>
  <c r="I67" i="3"/>
  <c r="H67" i="3"/>
  <c r="J67" i="3" s="1"/>
  <c r="J66" i="3"/>
  <c r="I66" i="3"/>
  <c r="K66" i="3" s="1"/>
  <c r="H66" i="3"/>
  <c r="K65" i="3"/>
  <c r="I65" i="3"/>
  <c r="H65" i="3"/>
  <c r="J65" i="3" s="1"/>
  <c r="J64" i="3"/>
  <c r="I64" i="3"/>
  <c r="K64" i="3" s="1"/>
  <c r="H64" i="3"/>
  <c r="K63" i="3"/>
  <c r="I63" i="3"/>
  <c r="H63" i="3"/>
  <c r="J63" i="3" s="1"/>
  <c r="J62" i="3"/>
  <c r="I62" i="3"/>
  <c r="K62" i="3" s="1"/>
  <c r="H62" i="3"/>
  <c r="K60" i="3"/>
  <c r="I60" i="3"/>
  <c r="H60" i="3"/>
  <c r="J60" i="3" s="1"/>
  <c r="J59" i="3"/>
  <c r="I59" i="3"/>
  <c r="K59" i="3" s="1"/>
  <c r="H59" i="3"/>
  <c r="K58" i="3"/>
  <c r="I58" i="3"/>
  <c r="H58" i="3"/>
  <c r="J58" i="3" s="1"/>
  <c r="J57" i="3"/>
  <c r="I57" i="3"/>
  <c r="K57" i="3" s="1"/>
  <c r="H57" i="3"/>
  <c r="K56" i="3"/>
  <c r="I56" i="3"/>
  <c r="H56" i="3"/>
  <c r="J56" i="3" s="1"/>
  <c r="J55" i="3"/>
  <c r="I55" i="3"/>
  <c r="K55" i="3" s="1"/>
  <c r="H55" i="3"/>
  <c r="K54" i="3"/>
  <c r="I54" i="3"/>
  <c r="H54" i="3"/>
  <c r="J54" i="3" s="1"/>
  <c r="J52" i="3"/>
  <c r="I52" i="3"/>
  <c r="K52" i="3" s="1"/>
  <c r="H52" i="3"/>
  <c r="K51" i="3"/>
  <c r="I51" i="3"/>
  <c r="H51" i="3"/>
  <c r="J51" i="3" s="1"/>
  <c r="J50" i="3"/>
  <c r="I50" i="3"/>
  <c r="K50" i="3" s="1"/>
  <c r="H50" i="3"/>
  <c r="K49" i="3"/>
  <c r="I49" i="3"/>
  <c r="H49" i="3"/>
  <c r="J49" i="3" s="1"/>
  <c r="J48" i="3"/>
  <c r="I48" i="3"/>
  <c r="K48" i="3" s="1"/>
  <c r="H48" i="3"/>
  <c r="K47" i="3"/>
  <c r="I47" i="3"/>
  <c r="H47" i="3"/>
  <c r="J47" i="3" s="1"/>
  <c r="J46" i="3"/>
  <c r="I46" i="3"/>
  <c r="K46" i="3" s="1"/>
  <c r="H46" i="3"/>
  <c r="K45" i="3"/>
  <c r="I45" i="3"/>
  <c r="H45" i="3"/>
  <c r="J45" i="3" s="1"/>
  <c r="J44" i="3"/>
  <c r="I44" i="3"/>
  <c r="K44" i="3" s="1"/>
  <c r="H44" i="3"/>
  <c r="K43" i="3"/>
  <c r="I43" i="3"/>
  <c r="H43" i="3"/>
  <c r="J43" i="3" s="1"/>
  <c r="J42" i="3"/>
  <c r="I42" i="3"/>
  <c r="K42" i="3" s="1"/>
  <c r="H42" i="3"/>
  <c r="K41" i="3"/>
  <c r="I41" i="3"/>
  <c r="H41" i="3"/>
  <c r="J41" i="3" s="1"/>
  <c r="J40" i="3"/>
  <c r="I40" i="3"/>
  <c r="K40" i="3" s="1"/>
  <c r="H40" i="3"/>
  <c r="K39" i="3"/>
  <c r="I39" i="3"/>
  <c r="H39" i="3"/>
  <c r="J39" i="3" s="1"/>
  <c r="J38" i="3"/>
  <c r="I38" i="3"/>
  <c r="K38" i="3" s="1"/>
  <c r="H38" i="3"/>
  <c r="K37" i="3"/>
  <c r="I37" i="3"/>
  <c r="H37" i="3"/>
  <c r="J37" i="3" s="1"/>
  <c r="J36" i="3"/>
  <c r="I36" i="3"/>
  <c r="K36" i="3" s="1"/>
  <c r="H36" i="3"/>
  <c r="K35" i="3"/>
  <c r="I35" i="3"/>
  <c r="H35" i="3"/>
  <c r="J35" i="3" s="1"/>
  <c r="J34" i="3"/>
  <c r="I34" i="3"/>
  <c r="K34" i="3" s="1"/>
  <c r="H34" i="3"/>
  <c r="K33" i="3"/>
  <c r="I33" i="3"/>
  <c r="H33" i="3"/>
  <c r="J33" i="3" s="1"/>
  <c r="J32" i="3"/>
  <c r="I32" i="3"/>
  <c r="K32" i="3" s="1"/>
  <c r="H32" i="3"/>
  <c r="K31" i="3"/>
  <c r="I31" i="3"/>
  <c r="H31" i="3"/>
  <c r="J31" i="3" s="1"/>
  <c r="J30" i="3"/>
  <c r="I30" i="3"/>
  <c r="K30" i="3" s="1"/>
  <c r="H30" i="3"/>
  <c r="K29" i="3"/>
  <c r="I29" i="3"/>
  <c r="H29" i="3"/>
  <c r="J29" i="3" s="1"/>
  <c r="J27" i="3"/>
  <c r="I27" i="3"/>
  <c r="K27" i="3" s="1"/>
  <c r="H27" i="3"/>
  <c r="K26" i="3"/>
  <c r="I26" i="3"/>
  <c r="H26" i="3"/>
  <c r="J26" i="3" s="1"/>
  <c r="J25" i="3"/>
  <c r="I25" i="3"/>
  <c r="K25" i="3" s="1"/>
  <c r="H25" i="3"/>
  <c r="K24" i="3"/>
  <c r="I24" i="3"/>
  <c r="H24" i="3"/>
  <c r="J24" i="3" s="1"/>
  <c r="J23" i="3"/>
  <c r="I23" i="3"/>
  <c r="K23" i="3" s="1"/>
  <c r="H23" i="3"/>
  <c r="K21" i="3"/>
  <c r="I21" i="3"/>
  <c r="H21" i="3"/>
  <c r="J21" i="3" s="1"/>
  <c r="J20" i="3"/>
  <c r="I20" i="3"/>
  <c r="K20" i="3" s="1"/>
  <c r="H20" i="3"/>
  <c r="K19" i="3"/>
  <c r="I19" i="3"/>
  <c r="H19" i="3"/>
  <c r="J19" i="3" s="1"/>
  <c r="J18" i="3"/>
  <c r="I18" i="3"/>
  <c r="K18" i="3" s="1"/>
  <c r="H18" i="3"/>
  <c r="K17" i="3"/>
  <c r="I17" i="3"/>
  <c r="H17" i="3"/>
  <c r="J17" i="3" s="1"/>
  <c r="J15" i="3"/>
  <c r="I15" i="3"/>
  <c r="K15" i="3" s="1"/>
  <c r="H15" i="3"/>
  <c r="K13" i="3"/>
  <c r="I13" i="3"/>
  <c r="H13" i="3"/>
  <c r="J13" i="3" s="1"/>
  <c r="J11" i="3"/>
  <c r="I11" i="3"/>
  <c r="K11" i="3" s="1"/>
  <c r="H11" i="3"/>
  <c r="K10" i="3"/>
  <c r="I10" i="3"/>
  <c r="H10" i="3"/>
  <c r="J10" i="3" s="1"/>
  <c r="J9" i="3"/>
  <c r="I9" i="3"/>
  <c r="K9" i="3" s="1"/>
  <c r="H9" i="3"/>
  <c r="K8" i="3"/>
  <c r="I8" i="3"/>
  <c r="H8" i="3"/>
  <c r="J8" i="3" s="1"/>
  <c r="J7" i="3"/>
  <c r="I7" i="3"/>
  <c r="K7" i="3" s="1"/>
  <c r="H7" i="3"/>
  <c r="K6" i="3"/>
  <c r="I6" i="3"/>
  <c r="H6" i="3"/>
  <c r="J6" i="3" s="1"/>
  <c r="J5" i="3"/>
  <c r="I5" i="3"/>
  <c r="K5" i="3" s="1"/>
  <c r="H5" i="3"/>
  <c r="K4" i="3"/>
  <c r="I4" i="3"/>
  <c r="H4" i="3"/>
  <c r="J4" i="3" s="1"/>
  <c r="I39" i="2"/>
  <c r="H39" i="2"/>
  <c r="G39" i="2"/>
  <c r="F39" i="2"/>
  <c r="I38" i="2"/>
  <c r="G38" i="2"/>
  <c r="F38" i="2"/>
  <c r="H38" i="2" s="1"/>
  <c r="I37" i="2"/>
  <c r="H37" i="2"/>
  <c r="G37" i="2"/>
  <c r="F37" i="2"/>
  <c r="I36" i="2"/>
  <c r="H36" i="2"/>
  <c r="G36" i="2"/>
  <c r="F36" i="2"/>
  <c r="I35" i="2"/>
  <c r="H35" i="2"/>
  <c r="G35" i="2"/>
  <c r="F35" i="2"/>
  <c r="I34" i="2"/>
  <c r="H34" i="2"/>
  <c r="G34" i="2"/>
  <c r="F34" i="2"/>
  <c r="I33" i="2"/>
  <c r="H33" i="2"/>
  <c r="G33" i="2"/>
  <c r="F33" i="2"/>
  <c r="I32" i="2"/>
  <c r="H32" i="2"/>
  <c r="G32" i="2"/>
  <c r="F32" i="2"/>
  <c r="I31" i="2"/>
  <c r="H31" i="2"/>
  <c r="G31" i="2"/>
  <c r="F31" i="2"/>
  <c r="I30" i="2"/>
  <c r="H30" i="2"/>
  <c r="G30" i="2"/>
  <c r="F30" i="2"/>
  <c r="I29" i="2"/>
  <c r="H29" i="2"/>
  <c r="G29" i="2"/>
  <c r="F29" i="2"/>
  <c r="I28" i="2"/>
  <c r="H28" i="2"/>
  <c r="G28" i="2"/>
  <c r="F28" i="2"/>
  <c r="I27" i="2"/>
  <c r="H27" i="2"/>
  <c r="G27" i="2"/>
  <c r="F27" i="2"/>
  <c r="I26" i="2"/>
  <c r="H26" i="2"/>
  <c r="G26" i="2"/>
  <c r="F26" i="2"/>
  <c r="I25" i="2"/>
  <c r="H25" i="2"/>
  <c r="G25" i="2"/>
  <c r="F25" i="2"/>
  <c r="I24" i="2"/>
  <c r="H24" i="2"/>
  <c r="G24" i="2"/>
  <c r="F24" i="2"/>
  <c r="I23" i="2"/>
  <c r="H23" i="2"/>
  <c r="G23" i="2"/>
  <c r="F23" i="2"/>
  <c r="I22" i="2"/>
  <c r="H22" i="2"/>
  <c r="G22" i="2"/>
  <c r="F22" i="2"/>
  <c r="I21" i="2"/>
  <c r="H21" i="2"/>
  <c r="G21" i="2"/>
  <c r="F21" i="2"/>
  <c r="I20" i="2"/>
  <c r="H20" i="2"/>
  <c r="G20" i="2"/>
  <c r="F20" i="2"/>
  <c r="I19" i="2"/>
  <c r="H19" i="2"/>
  <c r="G19" i="2"/>
  <c r="F19" i="2"/>
  <c r="I18" i="2"/>
  <c r="H18" i="2"/>
  <c r="G18" i="2"/>
  <c r="F18" i="2"/>
  <c r="I17" i="2"/>
  <c r="H17" i="2"/>
  <c r="G17" i="2"/>
  <c r="F17" i="2"/>
  <c r="I16" i="2"/>
  <c r="H16" i="2"/>
  <c r="G16" i="2"/>
  <c r="F16" i="2"/>
  <c r="I15" i="2"/>
  <c r="H15" i="2"/>
  <c r="G15" i="2"/>
  <c r="F15" i="2"/>
  <c r="I14" i="2"/>
  <c r="H14" i="2"/>
  <c r="G14" i="2"/>
  <c r="F14" i="2"/>
  <c r="I13" i="2"/>
  <c r="H13" i="2"/>
  <c r="G13" i="2"/>
  <c r="F13" i="2"/>
  <c r="I12" i="2"/>
  <c r="H12" i="2"/>
  <c r="G12" i="2"/>
  <c r="F12" i="2"/>
  <c r="I11" i="2"/>
  <c r="H11" i="2"/>
  <c r="G11" i="2"/>
  <c r="F11" i="2"/>
  <c r="I10" i="2"/>
  <c r="H10" i="2"/>
  <c r="G10" i="2"/>
  <c r="F10" i="2"/>
  <c r="I9" i="2"/>
  <c r="H9" i="2"/>
  <c r="G9" i="2"/>
  <c r="F9" i="2"/>
  <c r="I8" i="2"/>
  <c r="H8" i="2"/>
  <c r="G8" i="2"/>
  <c r="F8" i="2"/>
  <c r="I7" i="2"/>
  <c r="H7" i="2"/>
  <c r="G7" i="2"/>
  <c r="F7" i="2"/>
  <c r="I6" i="2"/>
  <c r="H6" i="2"/>
  <c r="G6" i="2"/>
  <c r="F6" i="2"/>
  <c r="I5" i="2"/>
  <c r="H5" i="2"/>
  <c r="G5" i="2"/>
  <c r="F5" i="2"/>
  <c r="I4" i="2"/>
  <c r="H4" i="2"/>
  <c r="G4" i="2"/>
  <c r="F4" i="2"/>
  <c r="I3" i="2"/>
  <c r="H3" i="2"/>
  <c r="G3" i="2"/>
  <c r="F3" i="2"/>
  <c r="I246" i="1"/>
  <c r="K246" i="1" s="1"/>
  <c r="H246" i="1"/>
  <c r="J246" i="1" s="1"/>
  <c r="I244" i="1"/>
  <c r="K244" i="1" s="1"/>
  <c r="H244" i="1"/>
  <c r="J244" i="1" s="1"/>
  <c r="I243" i="1"/>
  <c r="K243" i="1" s="1"/>
  <c r="H243" i="1"/>
  <c r="J243" i="1" s="1"/>
  <c r="I242" i="1"/>
  <c r="K242" i="1" s="1"/>
  <c r="H242" i="1"/>
  <c r="J242" i="1" s="1"/>
  <c r="I241" i="1"/>
  <c r="K241" i="1" s="1"/>
  <c r="H241" i="1"/>
  <c r="J241" i="1" s="1"/>
  <c r="I240" i="1"/>
  <c r="K240" i="1" s="1"/>
  <c r="H240" i="1"/>
  <c r="J240" i="1" s="1"/>
  <c r="I239" i="1"/>
  <c r="K239" i="1" s="1"/>
  <c r="H239" i="1"/>
  <c r="J239" i="1" s="1"/>
  <c r="I237" i="1"/>
  <c r="K237" i="1" s="1"/>
  <c r="H237" i="1"/>
  <c r="J237" i="1" s="1"/>
  <c r="I236" i="1"/>
  <c r="K236" i="1" s="1"/>
  <c r="H236" i="1"/>
  <c r="J236" i="1" s="1"/>
  <c r="K235" i="1"/>
  <c r="J235" i="1"/>
  <c r="I235" i="1"/>
  <c r="H235" i="1"/>
  <c r="I233" i="1"/>
  <c r="K233" i="1" s="1"/>
  <c r="H233" i="1"/>
  <c r="J233" i="1" s="1"/>
  <c r="I232" i="1"/>
  <c r="K232" i="1" s="1"/>
  <c r="H232" i="1"/>
  <c r="J232" i="1" s="1"/>
  <c r="I231" i="1"/>
  <c r="K231" i="1" s="1"/>
  <c r="H231" i="1"/>
  <c r="J231" i="1" s="1"/>
  <c r="I230" i="1"/>
  <c r="K230" i="1" s="1"/>
  <c r="H230" i="1"/>
  <c r="J230" i="1" s="1"/>
  <c r="I229" i="1"/>
  <c r="K229" i="1" s="1"/>
  <c r="H229" i="1"/>
  <c r="J229" i="1" s="1"/>
  <c r="I227" i="1"/>
  <c r="K227" i="1" s="1"/>
  <c r="H227" i="1"/>
  <c r="J227" i="1" s="1"/>
  <c r="I226" i="1"/>
  <c r="K226" i="1" s="1"/>
  <c r="H226" i="1"/>
  <c r="J226" i="1" s="1"/>
  <c r="I225" i="1"/>
  <c r="K225" i="1" s="1"/>
  <c r="H225" i="1"/>
  <c r="J225" i="1" s="1"/>
  <c r="I224" i="1"/>
  <c r="K224" i="1" s="1"/>
  <c r="H224" i="1"/>
  <c r="J224" i="1" s="1"/>
  <c r="I223" i="1"/>
  <c r="K223" i="1" s="1"/>
  <c r="H223" i="1"/>
  <c r="J223" i="1" s="1"/>
  <c r="I222" i="1"/>
  <c r="K222" i="1" s="1"/>
  <c r="H222" i="1"/>
  <c r="J222" i="1" s="1"/>
  <c r="I221" i="1"/>
  <c r="K221" i="1" s="1"/>
  <c r="H221" i="1"/>
  <c r="J221" i="1" s="1"/>
  <c r="I219" i="1"/>
  <c r="K219" i="1" s="1"/>
  <c r="H219" i="1"/>
  <c r="J219" i="1" s="1"/>
  <c r="I217" i="1"/>
  <c r="K217" i="1" s="1"/>
  <c r="H217" i="1"/>
  <c r="J217" i="1" s="1"/>
  <c r="I216" i="1"/>
  <c r="K216" i="1" s="1"/>
  <c r="H216" i="1"/>
  <c r="J216" i="1" s="1"/>
  <c r="K215" i="1"/>
  <c r="I215" i="1"/>
  <c r="H215" i="1"/>
  <c r="J215" i="1" s="1"/>
  <c r="I214" i="1"/>
  <c r="K214" i="1" s="1"/>
  <c r="H214" i="1"/>
  <c r="J214" i="1" s="1"/>
  <c r="I213" i="1"/>
  <c r="K213" i="1" s="1"/>
  <c r="H213" i="1"/>
  <c r="J213" i="1" s="1"/>
  <c r="I211" i="1"/>
  <c r="K211" i="1" s="1"/>
  <c r="H211" i="1"/>
  <c r="J211" i="1" s="1"/>
  <c r="I201" i="1"/>
  <c r="K201" i="1" s="1"/>
  <c r="H201" i="1"/>
  <c r="J201" i="1" s="1"/>
  <c r="K200" i="1"/>
  <c r="I200" i="1"/>
  <c r="H200" i="1"/>
  <c r="J200" i="1" s="1"/>
  <c r="I210" i="1"/>
  <c r="K210" i="1" s="1"/>
  <c r="H210" i="1"/>
  <c r="J210" i="1" s="1"/>
  <c r="I209" i="1"/>
  <c r="K209" i="1" s="1"/>
  <c r="H209" i="1"/>
  <c r="J209" i="1" s="1"/>
  <c r="I208" i="1"/>
  <c r="K208" i="1" s="1"/>
  <c r="H208" i="1"/>
  <c r="J208" i="1" s="1"/>
  <c r="I207" i="1"/>
  <c r="K207" i="1" s="1"/>
  <c r="H207" i="1"/>
  <c r="J207" i="1" s="1"/>
  <c r="I206" i="1"/>
  <c r="K206" i="1" s="1"/>
  <c r="H206" i="1"/>
  <c r="J206" i="1" s="1"/>
  <c r="I205" i="1"/>
  <c r="K205" i="1" s="1"/>
  <c r="H205" i="1"/>
  <c r="J205" i="1" s="1"/>
  <c r="I204" i="1"/>
  <c r="K204" i="1" s="1"/>
  <c r="H204" i="1"/>
  <c r="J204" i="1" s="1"/>
  <c r="I203" i="1"/>
  <c r="K203" i="1" s="1"/>
  <c r="H203" i="1"/>
  <c r="J203" i="1" s="1"/>
  <c r="I202" i="1"/>
  <c r="K202" i="1" s="1"/>
  <c r="H202" i="1"/>
  <c r="J202" i="1" s="1"/>
  <c r="I199" i="1"/>
  <c r="K199" i="1" s="1"/>
  <c r="H199" i="1"/>
  <c r="J199" i="1" s="1"/>
  <c r="I197" i="1"/>
  <c r="K197" i="1" s="1"/>
  <c r="H197" i="1"/>
  <c r="J197" i="1" s="1"/>
  <c r="I196" i="1"/>
  <c r="K196" i="1" s="1"/>
  <c r="H196" i="1"/>
  <c r="J196" i="1" s="1"/>
  <c r="I195" i="1"/>
  <c r="K195" i="1" s="1"/>
  <c r="H195" i="1"/>
  <c r="J195" i="1" s="1"/>
  <c r="I194" i="1"/>
  <c r="K194" i="1" s="1"/>
  <c r="H194" i="1"/>
  <c r="J194" i="1" s="1"/>
  <c r="I193" i="1"/>
  <c r="K193" i="1" s="1"/>
  <c r="H193" i="1"/>
  <c r="J193" i="1" s="1"/>
  <c r="I192" i="1"/>
  <c r="K192" i="1" s="1"/>
  <c r="H192" i="1"/>
  <c r="J192" i="1" s="1"/>
  <c r="I191" i="1"/>
  <c r="K191" i="1" s="1"/>
  <c r="H191" i="1"/>
  <c r="J191" i="1" s="1"/>
  <c r="I190" i="1"/>
  <c r="K190" i="1" s="1"/>
  <c r="H190" i="1"/>
  <c r="J190" i="1" s="1"/>
  <c r="I189" i="1"/>
  <c r="K189" i="1" s="1"/>
  <c r="H189" i="1"/>
  <c r="J189" i="1" s="1"/>
  <c r="K187" i="1"/>
  <c r="I187" i="1"/>
  <c r="H187" i="1"/>
  <c r="J187" i="1" s="1"/>
  <c r="I185" i="1"/>
  <c r="K185" i="1" s="1"/>
  <c r="H185" i="1"/>
  <c r="J185" i="1" s="1"/>
  <c r="I184" i="1"/>
  <c r="K184" i="1" s="1"/>
  <c r="H184" i="1"/>
  <c r="J184" i="1" s="1"/>
  <c r="I182" i="1"/>
  <c r="K182" i="1" s="1"/>
  <c r="H182" i="1"/>
  <c r="J182" i="1" s="1"/>
  <c r="I180" i="1"/>
  <c r="K180" i="1" s="1"/>
  <c r="H180" i="1"/>
  <c r="J180" i="1" s="1"/>
  <c r="I174" i="1"/>
  <c r="K174" i="1" s="1"/>
  <c r="H174" i="1"/>
  <c r="J174" i="1" s="1"/>
  <c r="I179" i="1"/>
  <c r="K179" i="1" s="1"/>
  <c r="H179" i="1"/>
  <c r="J179" i="1" s="1"/>
  <c r="I178" i="1"/>
  <c r="K178" i="1" s="1"/>
  <c r="H178" i="1"/>
  <c r="J178" i="1" s="1"/>
  <c r="I177" i="1"/>
  <c r="K177" i="1" s="1"/>
  <c r="H177" i="1"/>
  <c r="J177" i="1" s="1"/>
  <c r="I176" i="1"/>
  <c r="K176" i="1" s="1"/>
  <c r="H176" i="1"/>
  <c r="J176" i="1" s="1"/>
  <c r="I175" i="1"/>
  <c r="K175" i="1" s="1"/>
  <c r="H175" i="1"/>
  <c r="J175" i="1" s="1"/>
  <c r="I172" i="1"/>
  <c r="K172" i="1" s="1"/>
  <c r="H172" i="1"/>
  <c r="J172" i="1" s="1"/>
  <c r="I171" i="1"/>
  <c r="K171" i="1" s="1"/>
  <c r="H171" i="1"/>
  <c r="J171" i="1" s="1"/>
  <c r="I170" i="1"/>
  <c r="K170" i="1" s="1"/>
  <c r="H170" i="1"/>
  <c r="J170" i="1" s="1"/>
  <c r="I169" i="1"/>
  <c r="K169" i="1" s="1"/>
  <c r="H169" i="1"/>
  <c r="J169" i="1" s="1"/>
  <c r="I167" i="1"/>
  <c r="K167" i="1" s="1"/>
  <c r="H167" i="1"/>
  <c r="J167" i="1" s="1"/>
  <c r="I166" i="1"/>
  <c r="K166" i="1" s="1"/>
  <c r="H166" i="1"/>
  <c r="J166" i="1" s="1"/>
  <c r="I165" i="1"/>
  <c r="K165" i="1" s="1"/>
  <c r="H165" i="1"/>
  <c r="J165" i="1" s="1"/>
  <c r="I164" i="1"/>
  <c r="K164" i="1" s="1"/>
  <c r="H164" i="1"/>
  <c r="J164" i="1" s="1"/>
  <c r="I162" i="1"/>
  <c r="K162" i="1" s="1"/>
  <c r="H162" i="1"/>
  <c r="J162" i="1" s="1"/>
  <c r="I161" i="1"/>
  <c r="K161" i="1" s="1"/>
  <c r="H161" i="1"/>
  <c r="J161" i="1" s="1"/>
  <c r="I160" i="1"/>
  <c r="K160" i="1" s="1"/>
  <c r="H160" i="1"/>
  <c r="J160" i="1" s="1"/>
  <c r="J158" i="1"/>
  <c r="I158" i="1"/>
  <c r="K158" i="1" s="1"/>
  <c r="H158" i="1"/>
  <c r="I153" i="1"/>
  <c r="K153" i="1" s="1"/>
  <c r="H153" i="1"/>
  <c r="J153" i="1" s="1"/>
  <c r="I156" i="1"/>
  <c r="K156" i="1" s="1"/>
  <c r="H156" i="1"/>
  <c r="J156" i="1" s="1"/>
  <c r="K155" i="1"/>
  <c r="I155" i="1"/>
  <c r="H155" i="1"/>
  <c r="J155" i="1" s="1"/>
  <c r="I154" i="1"/>
  <c r="K154" i="1" s="1"/>
  <c r="H154" i="1"/>
  <c r="J154" i="1" s="1"/>
  <c r="I152" i="1"/>
  <c r="K152" i="1" s="1"/>
  <c r="H152" i="1"/>
  <c r="J152" i="1" s="1"/>
  <c r="I150" i="1"/>
  <c r="K150" i="1" s="1"/>
  <c r="H150" i="1"/>
  <c r="J150" i="1" s="1"/>
  <c r="I149" i="1"/>
  <c r="K149" i="1" s="1"/>
  <c r="H149" i="1"/>
  <c r="J149" i="1" s="1"/>
  <c r="I148" i="1"/>
  <c r="K148" i="1" s="1"/>
  <c r="H148" i="1"/>
  <c r="J148" i="1" s="1"/>
  <c r="I147" i="1"/>
  <c r="K147" i="1" s="1"/>
  <c r="H147" i="1"/>
  <c r="J147" i="1" s="1"/>
  <c r="I146" i="1"/>
  <c r="K146" i="1" s="1"/>
  <c r="H146" i="1"/>
  <c r="J146" i="1" s="1"/>
  <c r="I145" i="1"/>
  <c r="K145" i="1" s="1"/>
  <c r="H145" i="1"/>
  <c r="J145" i="1" s="1"/>
  <c r="I143" i="1"/>
  <c r="K143" i="1" s="1"/>
  <c r="H143" i="1"/>
  <c r="J143" i="1" s="1"/>
  <c r="I142" i="1"/>
  <c r="K142" i="1" s="1"/>
  <c r="H142" i="1"/>
  <c r="J142" i="1" s="1"/>
  <c r="I141" i="1"/>
  <c r="K141" i="1" s="1"/>
  <c r="H141" i="1"/>
  <c r="J141" i="1" s="1"/>
  <c r="I139" i="1"/>
  <c r="K139" i="1" s="1"/>
  <c r="H139" i="1"/>
  <c r="J139" i="1" s="1"/>
  <c r="I137" i="1"/>
  <c r="K137" i="1" s="1"/>
  <c r="H137" i="1"/>
  <c r="J137" i="1" s="1"/>
  <c r="I138" i="1"/>
  <c r="K138" i="1" s="1"/>
  <c r="H138" i="1"/>
  <c r="J138" i="1" s="1"/>
  <c r="I136" i="1"/>
  <c r="K136" i="1" s="1"/>
  <c r="H136" i="1"/>
  <c r="J136" i="1" s="1"/>
  <c r="I134" i="1"/>
  <c r="K134" i="1" s="1"/>
  <c r="H134" i="1"/>
  <c r="J134" i="1" s="1"/>
  <c r="I132" i="1"/>
  <c r="K132" i="1" s="1"/>
  <c r="H132" i="1"/>
  <c r="J132" i="1" s="1"/>
  <c r="I131" i="1"/>
  <c r="K131" i="1" s="1"/>
  <c r="H131" i="1"/>
  <c r="J131" i="1" s="1"/>
  <c r="I129" i="1"/>
  <c r="K129" i="1" s="1"/>
  <c r="H129" i="1"/>
  <c r="J129" i="1" s="1"/>
  <c r="I128" i="1"/>
  <c r="K128" i="1" s="1"/>
  <c r="H128" i="1"/>
  <c r="J128" i="1" s="1"/>
  <c r="I126" i="1"/>
  <c r="K126" i="1" s="1"/>
  <c r="H126" i="1"/>
  <c r="J126" i="1" s="1"/>
  <c r="I125" i="1"/>
  <c r="K125" i="1" s="1"/>
  <c r="H125" i="1"/>
  <c r="J125" i="1" s="1"/>
  <c r="I123" i="1"/>
  <c r="K123" i="1" s="1"/>
  <c r="H123" i="1"/>
  <c r="J123" i="1" s="1"/>
  <c r="I122" i="1"/>
  <c r="K122" i="1" s="1"/>
  <c r="H122" i="1"/>
  <c r="J122" i="1" s="1"/>
  <c r="I121" i="1"/>
  <c r="K121" i="1" s="1"/>
  <c r="H121" i="1"/>
  <c r="J121" i="1" s="1"/>
  <c r="I120" i="1"/>
  <c r="K120" i="1" s="1"/>
  <c r="H120" i="1"/>
  <c r="J120" i="1" s="1"/>
  <c r="I119" i="1"/>
  <c r="K119" i="1" s="1"/>
  <c r="H119" i="1"/>
  <c r="J119" i="1" s="1"/>
  <c r="K115" i="1"/>
  <c r="J115" i="1"/>
  <c r="K113" i="1"/>
  <c r="J113" i="1"/>
  <c r="K110" i="1"/>
  <c r="J110" i="1"/>
  <c r="K108" i="1"/>
  <c r="J108" i="1"/>
  <c r="K105" i="1"/>
  <c r="J105" i="1"/>
  <c r="K104" i="1"/>
  <c r="J104" i="1"/>
  <c r="K101" i="1"/>
  <c r="J101" i="1"/>
  <c r="K99" i="1"/>
  <c r="J99" i="1"/>
  <c r="K95" i="1"/>
  <c r="J95" i="1"/>
  <c r="K94" i="1"/>
  <c r="J94" i="1"/>
  <c r="K90" i="1"/>
  <c r="J90" i="1"/>
  <c r="K89" i="1"/>
  <c r="J89" i="1"/>
  <c r="K84" i="1"/>
  <c r="J84" i="1"/>
  <c r="K83" i="1"/>
  <c r="J83" i="1"/>
  <c r="K79" i="1"/>
  <c r="J79" i="1"/>
  <c r="K78" i="1"/>
  <c r="J78" i="1"/>
  <c r="K74" i="1"/>
  <c r="J74" i="1"/>
  <c r="K73" i="1"/>
  <c r="J73" i="1"/>
  <c r="K69" i="1"/>
  <c r="J69" i="1"/>
  <c r="K67" i="1"/>
  <c r="J67" i="1"/>
  <c r="K63" i="1"/>
  <c r="J63" i="1"/>
  <c r="K58" i="1"/>
  <c r="J58" i="1"/>
  <c r="K53" i="1"/>
  <c r="J53" i="1"/>
  <c r="K52" i="1"/>
  <c r="J52" i="1"/>
  <c r="J46" i="1"/>
  <c r="K43" i="1"/>
  <c r="J43" i="1"/>
  <c r="K41" i="1"/>
  <c r="J41" i="1"/>
  <c r="K37" i="1"/>
  <c r="J37" i="1"/>
  <c r="K36" i="1"/>
  <c r="J36" i="1"/>
  <c r="J27" i="1"/>
  <c r="J23" i="1"/>
  <c r="J30" i="1"/>
  <c r="K19" i="1"/>
  <c r="J19" i="1"/>
  <c r="K18" i="1"/>
  <c r="J18" i="1"/>
  <c r="K14" i="1"/>
  <c r="J14" i="1"/>
  <c r="K13" i="1"/>
  <c r="J13" i="1"/>
  <c r="K12" i="1"/>
  <c r="J12" i="1"/>
  <c r="K7" i="1"/>
  <c r="J7" i="1"/>
  <c r="K4" i="1"/>
  <c r="J4" i="1"/>
  <c r="I117" i="1"/>
  <c r="K117" i="1" s="1"/>
  <c r="H117" i="1"/>
  <c r="J117" i="1" s="1"/>
  <c r="I116" i="1"/>
  <c r="K116" i="1" s="1"/>
  <c r="H116" i="1"/>
  <c r="J116" i="1" s="1"/>
  <c r="I115" i="1"/>
  <c r="H115" i="1"/>
  <c r="I113" i="1"/>
  <c r="H113" i="1"/>
  <c r="I112" i="1"/>
  <c r="K112" i="1" s="1"/>
  <c r="H112" i="1"/>
  <c r="J112" i="1" s="1"/>
  <c r="I111" i="1"/>
  <c r="K111" i="1" s="1"/>
  <c r="H111" i="1"/>
  <c r="J111" i="1" s="1"/>
  <c r="I110" i="1"/>
  <c r="H110" i="1"/>
  <c r="I108" i="1"/>
  <c r="H108" i="1"/>
  <c r="I107" i="1"/>
  <c r="K107" i="1" s="1"/>
  <c r="H107" i="1"/>
  <c r="J107" i="1" s="1"/>
  <c r="I106" i="1"/>
  <c r="K106" i="1" s="1"/>
  <c r="H106" i="1"/>
  <c r="J106" i="1" s="1"/>
  <c r="I105" i="1"/>
  <c r="H105" i="1"/>
  <c r="I104" i="1"/>
  <c r="H104" i="1"/>
  <c r="I103" i="1"/>
  <c r="K103" i="1" s="1"/>
  <c r="H103" i="1"/>
  <c r="J103" i="1" s="1"/>
  <c r="I102" i="1"/>
  <c r="K102" i="1" s="1"/>
  <c r="H102" i="1"/>
  <c r="J102" i="1" s="1"/>
  <c r="I101" i="1"/>
  <c r="H101" i="1"/>
  <c r="I99" i="1"/>
  <c r="H99" i="1"/>
  <c r="I98" i="1"/>
  <c r="K98" i="1" s="1"/>
  <c r="H98" i="1"/>
  <c r="J98" i="1" s="1"/>
  <c r="I97" i="1"/>
  <c r="K97" i="1" s="1"/>
  <c r="H97" i="1"/>
  <c r="J97" i="1" s="1"/>
  <c r="I95" i="1"/>
  <c r="H95" i="1"/>
  <c r="I94" i="1"/>
  <c r="H94" i="1"/>
  <c r="I93" i="1"/>
  <c r="K93" i="1" s="1"/>
  <c r="H93" i="1"/>
  <c r="J93" i="1" s="1"/>
  <c r="I92" i="1"/>
  <c r="K92" i="1" s="1"/>
  <c r="H92" i="1"/>
  <c r="J92" i="1" s="1"/>
  <c r="I90" i="1"/>
  <c r="H90" i="1"/>
  <c r="I89" i="1"/>
  <c r="H89" i="1"/>
  <c r="I87" i="1"/>
  <c r="K87" i="1" s="1"/>
  <c r="H87" i="1"/>
  <c r="J87" i="1" s="1"/>
  <c r="I85" i="1"/>
  <c r="K85" i="1" s="1"/>
  <c r="H85" i="1"/>
  <c r="J85" i="1" s="1"/>
  <c r="I84" i="1"/>
  <c r="H84" i="1"/>
  <c r="I83" i="1"/>
  <c r="H83" i="1"/>
  <c r="I82" i="1"/>
  <c r="K82" i="1" s="1"/>
  <c r="H82" i="1"/>
  <c r="J82" i="1" s="1"/>
  <c r="I80" i="1"/>
  <c r="K80" i="1" s="1"/>
  <c r="H80" i="1"/>
  <c r="J80" i="1" s="1"/>
  <c r="I79" i="1"/>
  <c r="H79" i="1"/>
  <c r="I78" i="1"/>
  <c r="H78" i="1"/>
  <c r="I76" i="1"/>
  <c r="K76" i="1" s="1"/>
  <c r="H76" i="1"/>
  <c r="J76" i="1" s="1"/>
  <c r="I75" i="1"/>
  <c r="K75" i="1" s="1"/>
  <c r="H75" i="1"/>
  <c r="J75" i="1" s="1"/>
  <c r="I74" i="1"/>
  <c r="H74" i="1"/>
  <c r="I73" i="1"/>
  <c r="H73" i="1"/>
  <c r="I71" i="1"/>
  <c r="K71" i="1" s="1"/>
  <c r="H71" i="1"/>
  <c r="J71" i="1" s="1"/>
  <c r="I70" i="1"/>
  <c r="K70" i="1" s="1"/>
  <c r="H70" i="1"/>
  <c r="J70" i="1" s="1"/>
  <c r="I69" i="1"/>
  <c r="H69" i="1"/>
  <c r="I60" i="1"/>
  <c r="K60" i="1" s="1"/>
  <c r="H60" i="1"/>
  <c r="J60" i="1" s="1"/>
  <c r="I59" i="1"/>
  <c r="K59" i="1" s="1"/>
  <c r="H59" i="1"/>
  <c r="J59" i="1" s="1"/>
  <c r="I58" i="1"/>
  <c r="H58" i="1"/>
  <c r="I67" i="1"/>
  <c r="H67" i="1"/>
  <c r="I66" i="1"/>
  <c r="K66" i="1" s="1"/>
  <c r="H66" i="1"/>
  <c r="J66" i="1" s="1"/>
  <c r="I65" i="1"/>
  <c r="K65" i="1" s="1"/>
  <c r="H65" i="1"/>
  <c r="J65" i="1" s="1"/>
  <c r="I64" i="1"/>
  <c r="K64" i="1" s="1"/>
  <c r="H64" i="1"/>
  <c r="J64" i="1" s="1"/>
  <c r="I63" i="1"/>
  <c r="H63" i="1"/>
  <c r="I62" i="1"/>
  <c r="K62" i="1" s="1"/>
  <c r="H62" i="1"/>
  <c r="J62" i="1" s="1"/>
  <c r="I56" i="1"/>
  <c r="K56" i="1" s="1"/>
  <c r="H56" i="1"/>
  <c r="J56" i="1" s="1"/>
  <c r="I54" i="1"/>
  <c r="K54" i="1" s="1"/>
  <c r="H54" i="1"/>
  <c r="J54" i="1" s="1"/>
  <c r="I53" i="1"/>
  <c r="H53" i="1"/>
  <c r="I52" i="1"/>
  <c r="H52" i="1"/>
  <c r="I51" i="1"/>
  <c r="K51" i="1" s="1"/>
  <c r="H51" i="1"/>
  <c r="J51" i="1" s="1"/>
  <c r="I50" i="1"/>
  <c r="K50" i="1" s="1"/>
  <c r="H50" i="1"/>
  <c r="J50" i="1" s="1"/>
  <c r="I47" i="1"/>
  <c r="K47" i="1" s="1"/>
  <c r="H47" i="1"/>
  <c r="J47" i="1" s="1"/>
  <c r="I46" i="1"/>
  <c r="K46" i="1" s="1"/>
  <c r="H46" i="1"/>
  <c r="I48" i="1"/>
  <c r="K48" i="1" s="1"/>
  <c r="H48" i="1"/>
  <c r="J48" i="1" s="1"/>
  <c r="I45" i="1"/>
  <c r="K45" i="1" s="1"/>
  <c r="H45" i="1"/>
  <c r="J45" i="1" s="1"/>
  <c r="I43" i="1"/>
  <c r="H43" i="1"/>
  <c r="I41" i="1"/>
  <c r="H41" i="1"/>
  <c r="I39" i="1"/>
  <c r="K39" i="1" s="1"/>
  <c r="H39" i="1"/>
  <c r="J39" i="1" s="1"/>
  <c r="I38" i="1"/>
  <c r="K38" i="1" s="1"/>
  <c r="H38" i="1"/>
  <c r="J38" i="1" s="1"/>
  <c r="I37" i="1"/>
  <c r="H37" i="1"/>
  <c r="I36" i="1"/>
  <c r="H36" i="1"/>
  <c r="I35" i="1"/>
  <c r="K35" i="1" s="1"/>
  <c r="H35" i="1"/>
  <c r="J35" i="1" s="1"/>
  <c r="I34" i="1"/>
  <c r="K34" i="1" s="1"/>
  <c r="H34" i="1"/>
  <c r="J34" i="1" s="1"/>
  <c r="I27" i="1"/>
  <c r="K27" i="1" s="1"/>
  <c r="H27" i="1"/>
  <c r="I26" i="1"/>
  <c r="K26" i="1" s="1"/>
  <c r="H26" i="1"/>
  <c r="J26" i="1" s="1"/>
  <c r="I25" i="1"/>
  <c r="K25" i="1" s="1"/>
  <c r="H25" i="1"/>
  <c r="J25" i="1" s="1"/>
  <c r="I24" i="1"/>
  <c r="K24" i="1" s="1"/>
  <c r="H24" i="1"/>
  <c r="J24" i="1" s="1"/>
  <c r="I23" i="1"/>
  <c r="K23" i="1" s="1"/>
  <c r="H23" i="1"/>
  <c r="I32" i="1"/>
  <c r="K32" i="1" s="1"/>
  <c r="H32" i="1"/>
  <c r="J32" i="1" s="1"/>
  <c r="I31" i="1"/>
  <c r="K31" i="1" s="1"/>
  <c r="H31" i="1"/>
  <c r="J31" i="1" s="1"/>
  <c r="I22" i="1"/>
  <c r="K22" i="1" s="1"/>
  <c r="H22" i="1"/>
  <c r="J22" i="1" s="1"/>
  <c r="I30" i="1"/>
  <c r="K30" i="1" s="1"/>
  <c r="H30" i="1"/>
  <c r="I29" i="1"/>
  <c r="K29" i="1" s="1"/>
  <c r="H29" i="1"/>
  <c r="J29" i="1" s="1"/>
  <c r="I28" i="1"/>
  <c r="K28" i="1" s="1"/>
  <c r="H28" i="1"/>
  <c r="J28" i="1" s="1"/>
  <c r="I20" i="1"/>
  <c r="K20" i="1" s="1"/>
  <c r="H20" i="1"/>
  <c r="J20" i="1" s="1"/>
  <c r="I19" i="1"/>
  <c r="H19" i="1"/>
  <c r="I18" i="1"/>
  <c r="H18" i="1"/>
  <c r="I16" i="1"/>
  <c r="K16" i="1" s="1"/>
  <c r="H16" i="1"/>
  <c r="J16" i="1" s="1"/>
  <c r="I15" i="1"/>
  <c r="K15" i="1" s="1"/>
  <c r="H15" i="1"/>
  <c r="J15" i="1" s="1"/>
  <c r="I14" i="1"/>
  <c r="H14" i="1"/>
  <c r="I13" i="1"/>
  <c r="H13" i="1"/>
  <c r="I10" i="1"/>
  <c r="K10" i="1" s="1"/>
  <c r="H10" i="1"/>
  <c r="J10" i="1" s="1"/>
  <c r="H5" i="1"/>
  <c r="J5" i="1" s="1"/>
  <c r="I5" i="1"/>
  <c r="K5" i="1" s="1"/>
  <c r="H6" i="1"/>
  <c r="J6" i="1" s="1"/>
  <c r="I6" i="1"/>
  <c r="K6" i="1" s="1"/>
  <c r="H7" i="1"/>
  <c r="I7" i="1"/>
  <c r="H8" i="1"/>
  <c r="J8" i="1" s="1"/>
  <c r="I8" i="1"/>
  <c r="K8" i="1" s="1"/>
  <c r="I4" i="1"/>
  <c r="H4" i="1"/>
</calcChain>
</file>

<file path=xl/sharedStrings.xml><?xml version="1.0" encoding="utf-8"?>
<sst xmlns="http://schemas.openxmlformats.org/spreadsheetml/2006/main" count="1117" uniqueCount="127">
  <si>
    <t>Congressional District</t>
  </si>
  <si>
    <t>Rural Water &amp; Waste $ Invested</t>
  </si>
  <si>
    <t># Rural Water and Waste Projects</t>
  </si>
  <si>
    <t>Alabama</t>
  </si>
  <si>
    <t>2</t>
  </si>
  <si>
    <t>3</t>
  </si>
  <si>
    <t>4</t>
  </si>
  <si>
    <t>5</t>
  </si>
  <si>
    <t>7</t>
  </si>
  <si>
    <t>Alaska</t>
  </si>
  <si>
    <t>At-Large</t>
  </si>
  <si>
    <t>Arizona</t>
  </si>
  <si>
    <t>6</t>
  </si>
  <si>
    <t>9</t>
  </si>
  <si>
    <t>Arkansas</t>
  </si>
  <si>
    <t>1</t>
  </si>
  <si>
    <t>California</t>
  </si>
  <si>
    <t>12</t>
  </si>
  <si>
    <t>13</t>
  </si>
  <si>
    <t>18</t>
  </si>
  <si>
    <t>22</t>
  </si>
  <si>
    <t>25</t>
  </si>
  <si>
    <t>Colorado</t>
  </si>
  <si>
    <t>8</t>
  </si>
  <si>
    <t>Delaware</t>
  </si>
  <si>
    <t>District of Columbia</t>
  </si>
  <si>
    <t>Florida</t>
  </si>
  <si>
    <t>17</t>
  </si>
  <si>
    <t>Georgia</t>
  </si>
  <si>
    <t>11</t>
  </si>
  <si>
    <t>Hawaii</t>
  </si>
  <si>
    <t>Idaho</t>
  </si>
  <si>
    <t>Illinois</t>
  </si>
  <si>
    <t>14</t>
  </si>
  <si>
    <t>15</t>
  </si>
  <si>
    <t>16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</si>
  <si>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</si>
  <si>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</si>
  <si>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</si>
  <si>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</si>
  <si>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</si>
  <si>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</si>
  <si>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</si>
  <si>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</si>
  <si>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</si>
  <si>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</si>
  <si>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</si>
  <si>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</si>
  <si>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</si>
  <si>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</si>
  <si>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</si>
  <si>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</si>
  <si>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</si>
  <si>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</si>
  <si>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</si>
  <si>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19</t>
  </si>
  <si>
    <t>21</t>
  </si>
  <si>
    <t>23</t>
  </si>
  <si>
    <t>24</t>
  </si>
  <si>
    <t>North Carolina</t>
  </si>
  <si>
    <t>10</t>
  </si>
  <si>
    <t>North Dakota</t>
  </si>
  <si>
    <t>Ohio</t>
  </si>
  <si>
    <t>Oklahoma</t>
  </si>
  <si>
    <t>Oregon</t>
  </si>
  <si>
    <t>Pennsylvania</t>
  </si>
  <si>
    <t>Puerto Rico</t>
  </si>
  <si>
    <t>South Carolina</t>
  </si>
  <si>
    <t>South Dakota</t>
  </si>
  <si>
    <t>Tennessee</t>
  </si>
  <si>
    <t>Texas</t>
  </si>
  <si>
    <t>28</t>
  </si>
  <si>
    <t>34</t>
  </si>
  <si>
    <t>Utah</t>
  </si>
  <si>
    <t>Vermont</t>
  </si>
  <si>
    <t>Virginia</t>
  </si>
  <si>
    <t>Washington</t>
  </si>
  <si>
    <t>West Virginia</t>
  </si>
  <si>
    <t>Wisconsin</t>
  </si>
  <si>
    <t>Wyoming</t>
  </si>
  <si>
    <t>FY2022 and FY2023 Rural Water and Waste Projects</t>
  </si>
  <si>
    <t>FY2024 GOP Proposal (36% Cut vs. FY2023)</t>
  </si>
  <si>
    <t>FY2024 Cut Below Prior Years</t>
  </si>
  <si>
    <t># Water &amp; Waste Projects</t>
  </si>
  <si>
    <t>Water &amp; Waste $ Invested</t>
  </si>
  <si>
    <t>Multiple</t>
  </si>
  <si>
    <t>FY22 and FY23</t>
  </si>
  <si>
    <t>FY24 GOP Proposal (34% Cut vs. FY23)</t>
  </si>
  <si>
    <t>FY24 Cuts Below Prior Years</t>
  </si>
  <si>
    <t>State</t>
  </si>
  <si>
    <t>$ Rural Broadband Investments</t>
  </si>
  <si>
    <t># Broadband Projects</t>
  </si>
  <si>
    <t>Guam</t>
  </si>
  <si>
    <t>Palau (Western Pacific)</t>
  </si>
  <si>
    <t>FY2022</t>
  </si>
  <si>
    <t>FY2023</t>
  </si>
  <si>
    <t>Totals</t>
  </si>
  <si>
    <t>FY24 GOP Proposal (39% Cut vs. FY23)</t>
  </si>
  <si>
    <t>FY24 Cuts Below FY23</t>
  </si>
  <si>
    <t>Congressional Districts</t>
  </si>
  <si>
    <t>$ Single Family Housing Support</t>
  </si>
  <si>
    <t># of Single Family Direct Loans and Grants</t>
  </si>
  <si>
    <t># Single Family Direct Loans &amp; Grants</t>
  </si>
  <si>
    <t>Multiple Districts</t>
  </si>
  <si>
    <t>American Samoa</t>
  </si>
  <si>
    <t>20</t>
  </si>
  <si>
    <t>26</t>
  </si>
  <si>
    <t>27</t>
  </si>
  <si>
    <t>41</t>
  </si>
  <si>
    <t>48</t>
  </si>
  <si>
    <t>Connecticut</t>
  </si>
  <si>
    <t>Marshall Islands (Western Pacific)</t>
  </si>
  <si>
    <t>Rhode Island</t>
  </si>
  <si>
    <t>30</t>
  </si>
  <si>
    <t>31</t>
  </si>
  <si>
    <t>35</t>
  </si>
  <si>
    <t>36</t>
  </si>
  <si>
    <t>38</t>
  </si>
  <si>
    <t>U.S. Virgin Islands</t>
  </si>
  <si>
    <t>REAP Grant Funding Cut in FY24 vs. FY23</t>
  </si>
  <si>
    <t># REAP Grants cut in FY24 vs FY23</t>
  </si>
  <si>
    <t>51</t>
  </si>
  <si>
    <t>Rural Energy for America IRA Funding</t>
  </si>
  <si>
    <t>% of total</t>
  </si>
  <si>
    <t>Amount out of $500 Million Cut</t>
  </si>
  <si>
    <t>Virgin Islands</t>
  </si>
  <si>
    <t>W. Pacific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</si>
</sst>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2" fillId="0" borderId="1" xfId="0" applyFont="1" applyBorder="1"/>
    <xf numFmtId="0" fontId="0" fillId="0" borderId="0" xfId="0" applyAlignment="1">
      <alignment horizontal="left" indent="1"/>
    </xf>
    <xf numFmtId="164" fontId="0" fillId="0" borderId="0" xfId="0" applyNumberFormat="1"/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wrapText="1"/>
    </xf>
    <xf numFmtId="0" fontId="2" fillId="2" borderId="2" xfId="0" applyFont="1" applyFill="1" applyBorder="1" applyAlignment="1">
      <alignment horizontal="center" wrapText="1"/>
    </xf>
    <xf numFmtId="164" fontId="2" fillId="2" borderId="5" xfId="0" applyNumberFormat="1" applyFont="1" applyFill="1" applyBorder="1" applyAlignment="1">
      <alignment wrapText="1"/>
    </xf>
    <xf numFmtId="164" fontId="2" fillId="0" borderId="5" xfId="0" applyNumberFormat="1" applyFont="1" applyBorder="1"/>
    <xf numFmtId="164" fontId="0" fillId="0" borderId="3" xfId="0" applyNumberFormat="1" applyBorder="1"/>
    <xf numFmtId="0" fontId="0" fillId="0" borderId="3" xfId="0" applyBorder="1"/>
    <xf numFmtId="44" fontId="0" fillId="0" borderId="3" xfId="0" applyNumberFormat="1" applyBorder="1"/>
    <xf numFmtId="165" fontId="0" fillId="0" borderId="0" xfId="1" applyNumberFormat="1" applyFont="1" applyBorder="1"/>
    <xf numFmtId="165" fontId="0" fillId="0" borderId="0" xfId="0" applyNumberFormat="1"/>
    <xf numFmtId="0" fontId="2" fillId="2" borderId="7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0" fillId="0" borderId="8" xfId="0" applyBorder="1"/>
    <xf numFmtId="164" fontId="0" fillId="0" borderId="3" xfId="2" applyNumberFormat="1" applyFont="1" applyBorder="1"/>
    <xf numFmtId="1" fontId="0" fillId="0" borderId="0" xfId="0" applyNumberFormat="1"/>
    <xf numFmtId="1" fontId="0" fillId="0" borderId="8" xfId="0" applyNumberFormat="1" applyBorder="1"/>
    <xf numFmtId="164" fontId="0" fillId="0" borderId="5" xfId="0" applyNumberFormat="1" applyBorder="1"/>
    <xf numFmtId="0" fontId="0" fillId="0" borderId="7" xfId="0" applyBorder="1"/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164" fontId="2" fillId="0" borderId="0" xfId="0" applyNumberFormat="1" applyFont="1"/>
    <xf numFmtId="0" fontId="2" fillId="0" borderId="0" xfId="0" applyFont="1"/>
    <xf numFmtId="164" fontId="2" fillId="0" borderId="3" xfId="0" applyNumberFormat="1" applyFont="1" applyBorder="1"/>
    <xf numFmtId="0" fontId="0" fillId="0" borderId="0" xfId="0" applyAlignment="1">
      <alignment horizontal="left" indent="2"/>
    </xf>
    <xf numFmtId="0" fontId="2" fillId="2" borderId="9" xfId="0" applyFont="1" applyFill="1" applyBorder="1" applyAlignment="1">
      <alignment horizontal="left"/>
    </xf>
    <xf numFmtId="164" fontId="2" fillId="2" borderId="9" xfId="0" applyNumberFormat="1" applyFont="1" applyFill="1" applyBorder="1"/>
    <xf numFmtId="0" fontId="2" fillId="2" borderId="9" xfId="0" applyFont="1" applyFill="1" applyBorder="1"/>
    <xf numFmtId="164" fontId="2" fillId="2" borderId="10" xfId="0" applyNumberFormat="1" applyFont="1" applyFill="1" applyBorder="1"/>
    <xf numFmtId="0" fontId="0" fillId="0" borderId="0" xfId="0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10" fontId="6" fillId="0" borderId="11" xfId="0" applyNumberFormat="1" applyFont="1" applyBorder="1" applyAlignment="1">
      <alignment horizontal="center" vertical="center" shrinkToFit="1"/>
    </xf>
    <xf numFmtId="6" fontId="6" fillId="0" borderId="12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5" fillId="0" borderId="17" xfId="0" applyFont="1" applyBorder="1" applyAlignment="1">
      <alignment horizontal="center" vertical="center" shrinkToFit="1"/>
    </xf>
    <xf numFmtId="10" fontId="6" fillId="0" borderId="18" xfId="0" applyNumberFormat="1" applyFont="1" applyBorder="1" applyAlignment="1">
      <alignment horizontal="center" vertical="center" shrinkToFit="1"/>
    </xf>
    <xf numFmtId="6" fontId="6" fillId="0" borderId="19" xfId="0" applyNumberFormat="1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10" fontId="6" fillId="0" borderId="21" xfId="0" applyNumberFormat="1" applyFont="1" applyBorder="1" applyAlignment="1">
      <alignment horizontal="center" vertical="center" shrinkToFit="1"/>
    </xf>
    <xf numFmtId="6" fontId="6" fillId="0" borderId="22" xfId="0" applyNumberFormat="1" applyFont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52CAC-1890-45A2-8B8E-A03502BB9076}">
  <dimension ref="A1:K246"/>
  <sheetViews>
    <sheetView tabSelected="1" view="pageLayout" zoomScaleNormal="100" workbookViewId="0"/>
  </sheetViews>
  <sheetFormatPr defaultRowHeight="14.5" x14ac:dyDescent="0.35"/>
  <cols>
    <col min="1" max="1" width="13" customWidth="1"/>
    <col min="2" max="2" width="29.08984375" hidden="1" customWidth="1"/>
    <col min="3" max="3" width="29.26953125" hidden="1" customWidth="1"/>
    <col min="4" max="4" width="29.08984375" hidden="1" customWidth="1"/>
    <col min="5" max="5" width="29.26953125" hidden="1" customWidth="1"/>
    <col min="6" max="6" width="14.81640625" customWidth="1"/>
    <col min="7" max="7" width="9.36328125" bestFit="1" customWidth="1"/>
    <col min="8" max="8" width="14.6328125" bestFit="1" customWidth="1"/>
    <col min="9" max="9" width="9.36328125" bestFit="1" customWidth="1"/>
    <col min="10" max="10" width="15.26953125" bestFit="1" customWidth="1"/>
    <col min="11" max="11" width="9.36328125" bestFit="1" customWidth="1"/>
  </cols>
  <sheetData>
    <row r="1" spans="1:11" s="8" customFormat="1" ht="30" customHeight="1" x14ac:dyDescent="0.35">
      <c r="A1" s="9"/>
      <c r="B1" s="9">
        <v>2022</v>
      </c>
      <c r="C1" s="9"/>
      <c r="D1" s="9">
        <v>2023</v>
      </c>
      <c r="E1" s="9"/>
      <c r="F1" s="55" t="s">
        <v>80</v>
      </c>
      <c r="G1" s="56"/>
      <c r="H1" s="55" t="s">
        <v>81</v>
      </c>
      <c r="I1" s="56"/>
      <c r="J1" s="55" t="s">
        <v>82</v>
      </c>
      <c r="K1" s="56"/>
    </row>
    <row r="2" spans="1:11" s="8" customFormat="1" ht="45" customHeight="1" x14ac:dyDescent="0.35">
      <c r="A2" s="6" t="s">
        <v>0</v>
      </c>
      <c r="B2" s="7" t="s">
        <v>1</v>
      </c>
      <c r="C2" s="6" t="s">
        <v>2</v>
      </c>
      <c r="D2" s="7" t="s">
        <v>1</v>
      </c>
      <c r="E2" s="6" t="s">
        <v>2</v>
      </c>
      <c r="F2" s="11" t="s">
        <v>84</v>
      </c>
      <c r="G2" s="6" t="s">
        <v>83</v>
      </c>
      <c r="H2" s="11" t="s">
        <v>84</v>
      </c>
      <c r="I2" s="6" t="s">
        <v>83</v>
      </c>
      <c r="J2" s="11" t="s">
        <v>84</v>
      </c>
      <c r="K2" s="6" t="s">
        <v>83</v>
      </c>
    </row>
    <row r="3" spans="1:11" x14ac:dyDescent="0.35">
      <c r="A3" s="1" t="s">
        <v>3</v>
      </c>
      <c r="B3" s="2"/>
      <c r="C3" s="3"/>
      <c r="D3" s="2"/>
      <c r="E3" s="3"/>
      <c r="F3" s="12"/>
      <c r="G3" s="3"/>
      <c r="H3" s="14"/>
      <c r="J3" s="14"/>
    </row>
    <row r="4" spans="1:11" x14ac:dyDescent="0.35">
      <c r="A4" s="4" t="s">
        <v>4</v>
      </c>
      <c r="B4" s="5">
        <v>13297000</v>
      </c>
      <c r="C4">
        <v>6</v>
      </c>
      <c r="D4" s="5"/>
      <c r="F4" s="13">
        <v>13297000</v>
      </c>
      <c r="G4">
        <v>6</v>
      </c>
      <c r="H4" s="15">
        <f>D4-(D4*0.36)</f>
        <v>0</v>
      </c>
      <c r="I4" s="16">
        <f>E4-(E4*0.36)</f>
        <v>0</v>
      </c>
      <c r="J4" s="15">
        <f>H4-B4</f>
        <v>-13297000</v>
      </c>
      <c r="K4" s="17">
        <f>I4-C4</f>
        <v>-6</v>
      </c>
    </row>
    <row r="5" spans="1:11" x14ac:dyDescent="0.35">
      <c r="A5" s="4" t="s">
        <v>5</v>
      </c>
      <c r="B5" s="5">
        <v>2448000</v>
      </c>
      <c r="C5">
        <v>1</v>
      </c>
      <c r="D5" s="5"/>
      <c r="F5" s="13">
        <v>2448000</v>
      </c>
      <c r="G5">
        <v>1</v>
      </c>
      <c r="H5" s="15">
        <f t="shared" ref="H5:H8" si="0">D5-(D5*0.36)</f>
        <v>0</v>
      </c>
      <c r="I5" s="16">
        <f t="shared" ref="I5:I8" si="1">E5-(E5*0.36)</f>
        <v>0</v>
      </c>
      <c r="J5" s="15">
        <f t="shared" ref="J5:J8" si="2">H5-B5</f>
        <v>-2448000</v>
      </c>
      <c r="K5" s="17">
        <f t="shared" ref="K5:K8" si="3">I5-C5</f>
        <v>-1</v>
      </c>
    </row>
    <row r="6" spans="1:11" x14ac:dyDescent="0.35">
      <c r="A6" s="4" t="s">
        <v>6</v>
      </c>
      <c r="B6" s="5">
        <v>882000</v>
      </c>
      <c r="C6">
        <v>1</v>
      </c>
      <c r="D6" s="5"/>
      <c r="F6" s="13">
        <v>882000</v>
      </c>
      <c r="G6">
        <v>1</v>
      </c>
      <c r="H6" s="15">
        <f t="shared" si="0"/>
        <v>0</v>
      </c>
      <c r="I6" s="16">
        <f t="shared" si="1"/>
        <v>0</v>
      </c>
      <c r="J6" s="15">
        <f t="shared" si="2"/>
        <v>-882000</v>
      </c>
      <c r="K6" s="17">
        <f t="shared" si="3"/>
        <v>-1</v>
      </c>
    </row>
    <row r="7" spans="1:11" x14ac:dyDescent="0.35">
      <c r="A7" s="4" t="s">
        <v>7</v>
      </c>
      <c r="B7" s="5">
        <v>854000</v>
      </c>
      <c r="C7">
        <v>1</v>
      </c>
      <c r="D7" s="5"/>
      <c r="F7" s="13">
        <v>854000</v>
      </c>
      <c r="G7">
        <v>1</v>
      </c>
      <c r="H7" s="15">
        <f t="shared" si="0"/>
        <v>0</v>
      </c>
      <c r="I7" s="16">
        <f t="shared" si="1"/>
        <v>0</v>
      </c>
      <c r="J7" s="15">
        <f t="shared" si="2"/>
        <v>-854000</v>
      </c>
      <c r="K7" s="17">
        <f t="shared" si="3"/>
        <v>-1</v>
      </c>
    </row>
    <row r="8" spans="1:11" x14ac:dyDescent="0.35">
      <c r="A8" s="4" t="s">
        <v>8</v>
      </c>
      <c r="B8" s="5">
        <v>8878000</v>
      </c>
      <c r="C8">
        <v>8</v>
      </c>
      <c r="D8" s="5"/>
      <c r="F8" s="13">
        <v>8878000</v>
      </c>
      <c r="G8">
        <v>8</v>
      </c>
      <c r="H8" s="15">
        <f t="shared" si="0"/>
        <v>0</v>
      </c>
      <c r="I8" s="16">
        <f t="shared" si="1"/>
        <v>0</v>
      </c>
      <c r="J8" s="15">
        <f t="shared" si="2"/>
        <v>-8878000</v>
      </c>
      <c r="K8" s="17">
        <f t="shared" si="3"/>
        <v>-8</v>
      </c>
    </row>
    <row r="9" spans="1:11" x14ac:dyDescent="0.35">
      <c r="A9" s="1" t="s">
        <v>9</v>
      </c>
      <c r="B9" s="2"/>
      <c r="C9" s="3"/>
      <c r="D9" s="2"/>
      <c r="E9" s="3"/>
      <c r="F9" s="12"/>
      <c r="G9" s="3"/>
      <c r="H9" s="14"/>
      <c r="J9" s="14"/>
    </row>
    <row r="10" spans="1:11" x14ac:dyDescent="0.35">
      <c r="A10" s="4" t="s">
        <v>10</v>
      </c>
      <c r="B10" s="5">
        <v>26902350</v>
      </c>
      <c r="C10">
        <v>41</v>
      </c>
      <c r="D10" s="5">
        <v>146424</v>
      </c>
      <c r="E10">
        <v>1</v>
      </c>
      <c r="F10" s="13">
        <v>27048774</v>
      </c>
      <c r="G10">
        <v>42</v>
      </c>
      <c r="H10" s="15">
        <f>D10-(D10*0.36)</f>
        <v>93711.360000000001</v>
      </c>
      <c r="I10" s="16">
        <f>E10-(E10*0.36)</f>
        <v>0.64</v>
      </c>
      <c r="J10" s="15">
        <f>H10-B10</f>
        <v>-26808638.640000001</v>
      </c>
      <c r="K10" s="17">
        <f>I10-C10</f>
        <v>-40.36</v>
      </c>
    </row>
    <row r="11" spans="1:11" x14ac:dyDescent="0.35">
      <c r="A11" s="1" t="s">
        <v>11</v>
      </c>
      <c r="B11" s="2"/>
      <c r="C11" s="3"/>
      <c r="D11" s="2"/>
      <c r="E11" s="3"/>
      <c r="F11" s="12"/>
      <c r="G11" s="3"/>
      <c r="H11" s="14"/>
      <c r="J11" s="14"/>
    </row>
    <row r="12" spans="1:11" x14ac:dyDescent="0.35">
      <c r="A12" s="4" t="s">
        <v>4</v>
      </c>
      <c r="B12" s="5">
        <v>11395037</v>
      </c>
      <c r="C12">
        <v>8</v>
      </c>
      <c r="D12" s="5"/>
      <c r="F12" s="13">
        <v>11395037</v>
      </c>
      <c r="G12">
        <v>8</v>
      </c>
      <c r="H12" s="14"/>
      <c r="J12" s="15">
        <f t="shared" ref="J12:J16" si="4">H12-B12</f>
        <v>-11395037</v>
      </c>
      <c r="K12" s="17">
        <f t="shared" ref="K12:K16" si="5">I12-C12</f>
        <v>-8</v>
      </c>
    </row>
    <row r="13" spans="1:11" x14ac:dyDescent="0.35">
      <c r="A13" s="4" t="s">
        <v>5</v>
      </c>
      <c r="B13" s="5">
        <v>410400</v>
      </c>
      <c r="C13">
        <v>1</v>
      </c>
      <c r="D13" s="5"/>
      <c r="F13" s="13">
        <v>410400</v>
      </c>
      <c r="G13">
        <v>1</v>
      </c>
      <c r="H13" s="15">
        <f t="shared" ref="H13:H16" si="6">D13-(D13*0.36)</f>
        <v>0</v>
      </c>
      <c r="I13" s="16">
        <f t="shared" ref="I13:I16" si="7">E13-(E13*0.36)</f>
        <v>0</v>
      </c>
      <c r="J13" s="15">
        <f t="shared" si="4"/>
        <v>-410400</v>
      </c>
      <c r="K13" s="17">
        <f t="shared" si="5"/>
        <v>-1</v>
      </c>
    </row>
    <row r="14" spans="1:11" x14ac:dyDescent="0.35">
      <c r="A14" s="4" t="s">
        <v>12</v>
      </c>
      <c r="B14" s="5">
        <v>14569983</v>
      </c>
      <c r="C14">
        <v>4</v>
      </c>
      <c r="D14" s="5"/>
      <c r="F14" s="13">
        <v>14569983</v>
      </c>
      <c r="G14">
        <v>4</v>
      </c>
      <c r="H14" s="15">
        <f t="shared" si="6"/>
        <v>0</v>
      </c>
      <c r="I14" s="16">
        <f t="shared" si="7"/>
        <v>0</v>
      </c>
      <c r="J14" s="15">
        <f t="shared" si="4"/>
        <v>-14569983</v>
      </c>
      <c r="K14" s="17">
        <f t="shared" si="5"/>
        <v>-4</v>
      </c>
    </row>
    <row r="15" spans="1:11" x14ac:dyDescent="0.35">
      <c r="A15" s="4" t="s">
        <v>8</v>
      </c>
      <c r="B15" s="5">
        <v>470000</v>
      </c>
      <c r="C15">
        <v>2</v>
      </c>
      <c r="D15" s="5"/>
      <c r="F15" s="13">
        <v>470000</v>
      </c>
      <c r="G15">
        <v>2</v>
      </c>
      <c r="H15" s="15">
        <f t="shared" si="6"/>
        <v>0</v>
      </c>
      <c r="I15" s="16">
        <f t="shared" si="7"/>
        <v>0</v>
      </c>
      <c r="J15" s="15">
        <f t="shared" si="4"/>
        <v>-470000</v>
      </c>
      <c r="K15" s="17">
        <f t="shared" si="5"/>
        <v>-2</v>
      </c>
    </row>
    <row r="16" spans="1:11" x14ac:dyDescent="0.35">
      <c r="A16" s="4" t="s">
        <v>13</v>
      </c>
      <c r="B16" s="5">
        <v>8678883</v>
      </c>
      <c r="C16">
        <v>5</v>
      </c>
      <c r="D16" s="5"/>
      <c r="F16" s="13">
        <v>8678883</v>
      </c>
      <c r="G16">
        <v>5</v>
      </c>
      <c r="H16" s="15">
        <f t="shared" si="6"/>
        <v>0</v>
      </c>
      <c r="I16" s="16">
        <f t="shared" si="7"/>
        <v>0</v>
      </c>
      <c r="J16" s="15">
        <f t="shared" si="4"/>
        <v>-8678883</v>
      </c>
      <c r="K16" s="17">
        <f t="shared" si="5"/>
        <v>-5</v>
      </c>
    </row>
    <row r="17" spans="1:11" x14ac:dyDescent="0.35">
      <c r="A17" s="1" t="s">
        <v>14</v>
      </c>
      <c r="B17" s="2"/>
      <c r="C17" s="3"/>
      <c r="D17" s="2"/>
      <c r="E17" s="3"/>
      <c r="F17" s="12"/>
      <c r="G17" s="3"/>
      <c r="H17" s="14"/>
      <c r="J17" s="14"/>
    </row>
    <row r="18" spans="1:11" x14ac:dyDescent="0.35">
      <c r="A18" s="4" t="s">
        <v>15</v>
      </c>
      <c r="B18" s="5">
        <v>4499400</v>
      </c>
      <c r="C18">
        <v>10</v>
      </c>
      <c r="D18" s="5"/>
      <c r="F18" s="13">
        <v>4499400</v>
      </c>
      <c r="G18">
        <v>10</v>
      </c>
      <c r="H18" s="15">
        <f t="shared" ref="H18:H20" si="8">D18-(D18*0.36)</f>
        <v>0</v>
      </c>
      <c r="I18" s="16">
        <f t="shared" ref="I18:I20" si="9">E18-(E18*0.36)</f>
        <v>0</v>
      </c>
      <c r="J18" s="15">
        <f t="shared" ref="J18:J20" si="10">H18-B18</f>
        <v>-4499400</v>
      </c>
      <c r="K18" s="17">
        <f t="shared" ref="K18:K20" si="11">I18-C18</f>
        <v>-10</v>
      </c>
    </row>
    <row r="19" spans="1:11" x14ac:dyDescent="0.35">
      <c r="A19" s="4" t="s">
        <v>5</v>
      </c>
      <c r="B19" s="5">
        <v>8084400</v>
      </c>
      <c r="C19">
        <v>8</v>
      </c>
      <c r="D19" s="5">
        <v>7400000</v>
      </c>
      <c r="E19">
        <v>2</v>
      </c>
      <c r="F19" s="13">
        <v>15484400</v>
      </c>
      <c r="G19">
        <v>10</v>
      </c>
      <c r="H19" s="15">
        <f t="shared" si="8"/>
        <v>4736000</v>
      </c>
      <c r="I19" s="16">
        <f t="shared" si="9"/>
        <v>1.28</v>
      </c>
      <c r="J19" s="15">
        <f t="shared" si="10"/>
        <v>-3348400</v>
      </c>
      <c r="K19" s="17">
        <f t="shared" si="11"/>
        <v>-6.72</v>
      </c>
    </row>
    <row r="20" spans="1:11" x14ac:dyDescent="0.35">
      <c r="A20" s="4" t="s">
        <v>6</v>
      </c>
      <c r="B20" s="5">
        <v>16422000</v>
      </c>
      <c r="C20">
        <v>3</v>
      </c>
      <c r="D20" s="5"/>
      <c r="F20" s="13">
        <v>16422000</v>
      </c>
      <c r="G20">
        <v>3</v>
      </c>
      <c r="H20" s="15">
        <f t="shared" si="8"/>
        <v>0</v>
      </c>
      <c r="I20" s="16">
        <f t="shared" si="9"/>
        <v>0</v>
      </c>
      <c r="J20" s="15">
        <f t="shared" si="10"/>
        <v>-16422000</v>
      </c>
      <c r="K20" s="17">
        <f t="shared" si="11"/>
        <v>-3</v>
      </c>
    </row>
    <row r="21" spans="1:11" x14ac:dyDescent="0.35">
      <c r="A21" s="1" t="s">
        <v>16</v>
      </c>
      <c r="B21" s="2"/>
      <c r="C21" s="3"/>
      <c r="D21" s="2"/>
      <c r="E21" s="3"/>
      <c r="F21" s="12"/>
      <c r="G21" s="3"/>
      <c r="H21" s="14"/>
      <c r="J21" s="14"/>
    </row>
    <row r="22" spans="1:11" x14ac:dyDescent="0.35">
      <c r="A22" s="4" t="s">
        <v>4</v>
      </c>
      <c r="B22" s="5">
        <v>1920000</v>
      </c>
      <c r="C22">
        <v>1</v>
      </c>
      <c r="D22" s="5"/>
      <c r="F22" s="13">
        <v>1920000</v>
      </c>
      <c r="G22">
        <v>1</v>
      </c>
      <c r="H22" s="15">
        <f t="shared" ref="H22:H32" si="12">D22-(D22*0.36)</f>
        <v>0</v>
      </c>
      <c r="I22" s="16">
        <f t="shared" ref="I22:I32" si="13">E22-(E22*0.36)</f>
        <v>0</v>
      </c>
      <c r="J22" s="15">
        <f t="shared" ref="J22:J32" si="14">H22-B22</f>
        <v>-1920000</v>
      </c>
      <c r="K22" s="17">
        <f t="shared" ref="K22:K32" si="15">I22-C22</f>
        <v>-1</v>
      </c>
    </row>
    <row r="23" spans="1:11" x14ac:dyDescent="0.35">
      <c r="A23" s="4" t="s">
        <v>5</v>
      </c>
      <c r="B23" s="5">
        <v>8442250</v>
      </c>
      <c r="C23">
        <v>2</v>
      </c>
      <c r="D23" s="5"/>
      <c r="F23" s="13">
        <v>8442250</v>
      </c>
      <c r="G23">
        <v>2</v>
      </c>
      <c r="H23" s="15">
        <f t="shared" si="12"/>
        <v>0</v>
      </c>
      <c r="I23" s="16">
        <f t="shared" si="13"/>
        <v>0</v>
      </c>
      <c r="J23" s="15">
        <f t="shared" si="14"/>
        <v>-8442250</v>
      </c>
      <c r="K23" s="17">
        <f t="shared" si="15"/>
        <v>-2</v>
      </c>
    </row>
    <row r="24" spans="1:11" x14ac:dyDescent="0.35">
      <c r="A24" s="4" t="s">
        <v>6</v>
      </c>
      <c r="B24" s="5">
        <v>3180286</v>
      </c>
      <c r="C24">
        <v>1</v>
      </c>
      <c r="D24" s="5"/>
      <c r="F24" s="13">
        <v>3180286</v>
      </c>
      <c r="G24">
        <v>1</v>
      </c>
      <c r="H24" s="15">
        <f t="shared" si="12"/>
        <v>0</v>
      </c>
      <c r="I24" s="16">
        <f t="shared" si="13"/>
        <v>0</v>
      </c>
      <c r="J24" s="15">
        <f t="shared" si="14"/>
        <v>-3180286</v>
      </c>
      <c r="K24" s="17">
        <f t="shared" si="15"/>
        <v>-1</v>
      </c>
    </row>
    <row r="25" spans="1:11" x14ac:dyDescent="0.35">
      <c r="A25" s="4" t="s">
        <v>7</v>
      </c>
      <c r="B25" s="5">
        <v>1083000</v>
      </c>
      <c r="C25">
        <v>1</v>
      </c>
      <c r="D25" s="5"/>
      <c r="F25" s="13">
        <v>1083000</v>
      </c>
      <c r="G25">
        <v>1</v>
      </c>
      <c r="H25" s="15">
        <f t="shared" si="12"/>
        <v>0</v>
      </c>
      <c r="I25" s="16">
        <f t="shared" si="13"/>
        <v>0</v>
      </c>
      <c r="J25" s="15">
        <f t="shared" si="14"/>
        <v>-1083000</v>
      </c>
      <c r="K25" s="17">
        <f t="shared" si="15"/>
        <v>-1</v>
      </c>
    </row>
    <row r="26" spans="1:11" x14ac:dyDescent="0.35">
      <c r="A26" s="4" t="s">
        <v>12</v>
      </c>
      <c r="B26" s="5">
        <v>646500</v>
      </c>
      <c r="C26">
        <v>3</v>
      </c>
      <c r="D26" s="5"/>
      <c r="F26" s="13">
        <v>646500</v>
      </c>
      <c r="G26">
        <v>3</v>
      </c>
      <c r="H26" s="15">
        <f t="shared" si="12"/>
        <v>0</v>
      </c>
      <c r="I26" s="16">
        <f t="shared" si="13"/>
        <v>0</v>
      </c>
      <c r="J26" s="15">
        <f t="shared" si="14"/>
        <v>-646500</v>
      </c>
      <c r="K26" s="17">
        <f t="shared" si="15"/>
        <v>-3</v>
      </c>
    </row>
    <row r="27" spans="1:11" x14ac:dyDescent="0.35">
      <c r="A27" s="4" t="s">
        <v>8</v>
      </c>
      <c r="B27" s="5">
        <v>1000000</v>
      </c>
      <c r="C27">
        <v>1</v>
      </c>
      <c r="D27" s="5"/>
      <c r="F27" s="13">
        <v>1000000</v>
      </c>
      <c r="G27">
        <v>1</v>
      </c>
      <c r="H27" s="15">
        <f t="shared" si="12"/>
        <v>0</v>
      </c>
      <c r="I27" s="16">
        <f t="shared" si="13"/>
        <v>0</v>
      </c>
      <c r="J27" s="15">
        <f t="shared" si="14"/>
        <v>-1000000</v>
      </c>
      <c r="K27" s="17">
        <f t="shared" si="15"/>
        <v>-1</v>
      </c>
    </row>
    <row r="28" spans="1:11" x14ac:dyDescent="0.35">
      <c r="A28" s="4" t="s">
        <v>17</v>
      </c>
      <c r="B28" s="5">
        <v>81200</v>
      </c>
      <c r="C28">
        <v>1</v>
      </c>
      <c r="D28" s="5"/>
      <c r="F28" s="13">
        <v>81200</v>
      </c>
      <c r="G28">
        <v>1</v>
      </c>
      <c r="H28" s="15">
        <f t="shared" si="12"/>
        <v>0</v>
      </c>
      <c r="I28" s="16">
        <f t="shared" si="13"/>
        <v>0</v>
      </c>
      <c r="J28" s="15">
        <f t="shared" si="14"/>
        <v>-81200</v>
      </c>
      <c r="K28" s="17">
        <f t="shared" si="15"/>
        <v>-1</v>
      </c>
    </row>
    <row r="29" spans="1:11" x14ac:dyDescent="0.35">
      <c r="A29" s="4" t="s">
        <v>18</v>
      </c>
      <c r="B29" s="5">
        <v>247374</v>
      </c>
      <c r="C29">
        <v>1</v>
      </c>
      <c r="D29" s="5"/>
      <c r="F29" s="13">
        <v>247374</v>
      </c>
      <c r="G29">
        <v>1</v>
      </c>
      <c r="H29" s="15">
        <f t="shared" si="12"/>
        <v>0</v>
      </c>
      <c r="I29" s="16">
        <f t="shared" si="13"/>
        <v>0</v>
      </c>
      <c r="J29" s="15">
        <f t="shared" si="14"/>
        <v>-247374</v>
      </c>
      <c r="K29" s="17">
        <f t="shared" si="15"/>
        <v>-1</v>
      </c>
    </row>
    <row r="30" spans="1:11" x14ac:dyDescent="0.35">
      <c r="A30" s="4" t="s">
        <v>19</v>
      </c>
      <c r="B30" s="5"/>
      <c r="D30" s="5">
        <v>4303000</v>
      </c>
      <c r="E30">
        <v>1</v>
      </c>
      <c r="F30" s="13">
        <v>4303000</v>
      </c>
      <c r="G30">
        <v>1</v>
      </c>
      <c r="H30" s="15">
        <f t="shared" si="12"/>
        <v>2753920</v>
      </c>
      <c r="I30" s="16">
        <f t="shared" si="13"/>
        <v>0.64</v>
      </c>
      <c r="J30" s="15">
        <f t="shared" si="14"/>
        <v>2753920</v>
      </c>
      <c r="K30" s="17">
        <f t="shared" si="15"/>
        <v>0.64</v>
      </c>
    </row>
    <row r="31" spans="1:11" x14ac:dyDescent="0.35">
      <c r="A31" s="4" t="s">
        <v>20</v>
      </c>
      <c r="B31" s="5">
        <v>227800</v>
      </c>
      <c r="C31">
        <v>1</v>
      </c>
      <c r="D31" s="5"/>
      <c r="F31" s="13">
        <v>227800</v>
      </c>
      <c r="G31">
        <v>1</v>
      </c>
      <c r="H31" s="15">
        <f t="shared" si="12"/>
        <v>0</v>
      </c>
      <c r="I31" s="16">
        <f t="shared" si="13"/>
        <v>0</v>
      </c>
      <c r="J31" s="15">
        <f t="shared" si="14"/>
        <v>-227800</v>
      </c>
      <c r="K31" s="17">
        <f t="shared" si="15"/>
        <v>-1</v>
      </c>
    </row>
    <row r="32" spans="1:11" x14ac:dyDescent="0.35">
      <c r="A32" s="4" t="s">
        <v>21</v>
      </c>
      <c r="B32" s="5">
        <v>30850000</v>
      </c>
      <c r="C32">
        <v>7</v>
      </c>
      <c r="D32" s="5"/>
      <c r="F32" s="13">
        <v>30850000</v>
      </c>
      <c r="G32">
        <v>7</v>
      </c>
      <c r="H32" s="15">
        <f t="shared" si="12"/>
        <v>0</v>
      </c>
      <c r="I32" s="16">
        <f t="shared" si="13"/>
        <v>0</v>
      </c>
      <c r="J32" s="15">
        <f t="shared" si="14"/>
        <v>-30850000</v>
      </c>
      <c r="K32" s="17">
        <f t="shared" si="15"/>
        <v>-7</v>
      </c>
    </row>
    <row r="33" spans="1:11" x14ac:dyDescent="0.35">
      <c r="A33" s="1" t="s">
        <v>22</v>
      </c>
      <c r="B33" s="2"/>
      <c r="C33" s="3"/>
      <c r="D33" s="2"/>
      <c r="E33" s="3"/>
      <c r="F33" s="12"/>
      <c r="G33" s="3"/>
      <c r="H33" s="14"/>
      <c r="J33" s="14"/>
    </row>
    <row r="34" spans="1:11" x14ac:dyDescent="0.35">
      <c r="A34" s="4" t="s">
        <v>15</v>
      </c>
      <c r="B34" s="5">
        <v>806300</v>
      </c>
      <c r="C34">
        <v>1</v>
      </c>
      <c r="D34" s="5"/>
      <c r="F34" s="13">
        <v>806300</v>
      </c>
      <c r="G34">
        <v>1</v>
      </c>
      <c r="H34" s="15">
        <f t="shared" ref="H34:H39" si="16">D34-(D34*0.36)</f>
        <v>0</v>
      </c>
      <c r="I34" s="16">
        <f t="shared" ref="I34:I39" si="17">E34-(E34*0.36)</f>
        <v>0</v>
      </c>
      <c r="J34" s="15">
        <f t="shared" ref="J34:J39" si="18">H34-B34</f>
        <v>-806300</v>
      </c>
      <c r="K34" s="17">
        <f t="shared" ref="K34:K39" si="19">I34-C34</f>
        <v>-1</v>
      </c>
    </row>
    <row r="35" spans="1:11" x14ac:dyDescent="0.35">
      <c r="A35" s="4" t="s">
        <v>4</v>
      </c>
      <c r="B35" s="5">
        <v>3988000</v>
      </c>
      <c r="C35">
        <v>1</v>
      </c>
      <c r="D35" s="5"/>
      <c r="F35" s="13">
        <v>3988000</v>
      </c>
      <c r="G35">
        <v>1</v>
      </c>
      <c r="H35" s="15">
        <f t="shared" si="16"/>
        <v>0</v>
      </c>
      <c r="I35" s="16">
        <f t="shared" si="17"/>
        <v>0</v>
      </c>
      <c r="J35" s="15">
        <f t="shared" si="18"/>
        <v>-3988000</v>
      </c>
      <c r="K35" s="17">
        <f t="shared" si="19"/>
        <v>-1</v>
      </c>
    </row>
    <row r="36" spans="1:11" x14ac:dyDescent="0.35">
      <c r="A36" s="4" t="s">
        <v>5</v>
      </c>
      <c r="B36" s="5">
        <v>21617511</v>
      </c>
      <c r="C36">
        <v>9</v>
      </c>
      <c r="D36" s="5"/>
      <c r="F36" s="13">
        <v>21617511</v>
      </c>
      <c r="G36">
        <v>9</v>
      </c>
      <c r="H36" s="15">
        <f t="shared" si="16"/>
        <v>0</v>
      </c>
      <c r="I36" s="16">
        <f t="shared" si="17"/>
        <v>0</v>
      </c>
      <c r="J36" s="15">
        <f t="shared" si="18"/>
        <v>-21617511</v>
      </c>
      <c r="K36" s="17">
        <f t="shared" si="19"/>
        <v>-9</v>
      </c>
    </row>
    <row r="37" spans="1:11" x14ac:dyDescent="0.35">
      <c r="A37" s="4" t="s">
        <v>6</v>
      </c>
      <c r="B37" s="5">
        <v>30000</v>
      </c>
      <c r="C37">
        <v>1</v>
      </c>
      <c r="D37" s="5">
        <v>6240000</v>
      </c>
      <c r="E37">
        <v>2</v>
      </c>
      <c r="F37" s="13">
        <v>6270000</v>
      </c>
      <c r="G37">
        <v>3</v>
      </c>
      <c r="H37" s="15">
        <f t="shared" si="16"/>
        <v>3993600</v>
      </c>
      <c r="I37" s="16">
        <f t="shared" si="17"/>
        <v>1.28</v>
      </c>
      <c r="J37" s="15">
        <f t="shared" si="18"/>
        <v>3963600</v>
      </c>
      <c r="K37" s="17">
        <f t="shared" si="19"/>
        <v>0.28000000000000003</v>
      </c>
    </row>
    <row r="38" spans="1:11" x14ac:dyDescent="0.35">
      <c r="A38" s="4" t="s">
        <v>23</v>
      </c>
      <c r="B38" s="5">
        <v>2193700</v>
      </c>
      <c r="C38">
        <v>2</v>
      </c>
      <c r="D38" s="5"/>
      <c r="F38" s="13">
        <v>2193700</v>
      </c>
      <c r="G38">
        <v>2</v>
      </c>
      <c r="H38" s="15">
        <f t="shared" si="16"/>
        <v>0</v>
      </c>
      <c r="I38" s="16">
        <f t="shared" si="17"/>
        <v>0</v>
      </c>
      <c r="J38" s="15">
        <f t="shared" si="18"/>
        <v>-2193700</v>
      </c>
      <c r="K38" s="17">
        <f t="shared" si="19"/>
        <v>-2</v>
      </c>
    </row>
    <row r="39" spans="1:11" x14ac:dyDescent="0.35">
      <c r="A39" s="4" t="s">
        <v>85</v>
      </c>
      <c r="B39" s="5"/>
      <c r="D39" s="5">
        <v>51442000</v>
      </c>
      <c r="E39">
        <v>6</v>
      </c>
      <c r="F39" s="13">
        <v>51442000</v>
      </c>
      <c r="G39">
        <v>6</v>
      </c>
      <c r="H39" s="15">
        <f t="shared" si="16"/>
        <v>32922880</v>
      </c>
      <c r="I39" s="16">
        <f t="shared" si="17"/>
        <v>3.84</v>
      </c>
      <c r="J39" s="15">
        <f t="shared" si="18"/>
        <v>32922880</v>
      </c>
      <c r="K39" s="17">
        <f t="shared" si="19"/>
        <v>3.84</v>
      </c>
    </row>
    <row r="40" spans="1:11" x14ac:dyDescent="0.35">
      <c r="A40" s="1" t="s">
        <v>24</v>
      </c>
      <c r="B40" s="2"/>
      <c r="C40" s="3"/>
      <c r="D40" s="2"/>
      <c r="E40" s="3"/>
      <c r="F40" s="12"/>
      <c r="G40" s="3"/>
      <c r="H40" s="14"/>
      <c r="J40" s="14"/>
    </row>
    <row r="41" spans="1:11" x14ac:dyDescent="0.35">
      <c r="A41" s="4" t="s">
        <v>10</v>
      </c>
      <c r="B41" s="5">
        <v>30734000</v>
      </c>
      <c r="C41">
        <v>6</v>
      </c>
      <c r="D41" s="5"/>
      <c r="F41" s="13">
        <v>30734000</v>
      </c>
      <c r="G41">
        <v>6</v>
      </c>
      <c r="H41" s="15">
        <f t="shared" ref="H41" si="20">D41-(D41*0.36)</f>
        <v>0</v>
      </c>
      <c r="I41" s="16">
        <f t="shared" ref="I41" si="21">E41-(E41*0.36)</f>
        <v>0</v>
      </c>
      <c r="J41" s="15">
        <f>H41-B41</f>
        <v>-30734000</v>
      </c>
      <c r="K41" s="17">
        <f>I41-C41</f>
        <v>-6</v>
      </c>
    </row>
    <row r="42" spans="1:11" x14ac:dyDescent="0.35">
      <c r="A42" s="1" t="s">
        <v>25</v>
      </c>
      <c r="B42" s="2"/>
      <c r="C42" s="3"/>
      <c r="D42" s="2"/>
      <c r="E42" s="3"/>
      <c r="F42" s="12"/>
      <c r="G42" s="3"/>
      <c r="H42" s="14"/>
      <c r="J42" s="14"/>
    </row>
    <row r="43" spans="1:11" x14ac:dyDescent="0.35">
      <c r="A43" s="4" t="s">
        <v>10</v>
      </c>
      <c r="B43" s="5">
        <v>676000</v>
      </c>
      <c r="C43">
        <v>1</v>
      </c>
      <c r="D43" s="5"/>
      <c r="F43" s="13">
        <v>676000</v>
      </c>
      <c r="G43">
        <v>1</v>
      </c>
      <c r="H43" s="15">
        <f t="shared" ref="H43" si="22">D43-(D43*0.36)</f>
        <v>0</v>
      </c>
      <c r="I43" s="16">
        <f t="shared" ref="I43" si="23">E43-(E43*0.36)</f>
        <v>0</v>
      </c>
      <c r="J43" s="15">
        <f>H43-B43</f>
        <v>-676000</v>
      </c>
      <c r="K43" s="17">
        <f>I43-C43</f>
        <v>-1</v>
      </c>
    </row>
    <row r="44" spans="1:11" x14ac:dyDescent="0.35">
      <c r="A44" s="1" t="s">
        <v>26</v>
      </c>
      <c r="B44" s="2"/>
      <c r="C44" s="3"/>
      <c r="D44" s="2"/>
      <c r="E44" s="3"/>
      <c r="F44" s="12"/>
      <c r="G44" s="3"/>
      <c r="H44" s="14"/>
      <c r="J44" s="14"/>
    </row>
    <row r="45" spans="1:11" x14ac:dyDescent="0.35">
      <c r="A45" s="4" t="s">
        <v>15</v>
      </c>
      <c r="B45" s="5">
        <v>172474</v>
      </c>
      <c r="C45">
        <v>1</v>
      </c>
      <c r="D45" s="5"/>
      <c r="F45" s="13">
        <v>172474</v>
      </c>
      <c r="G45">
        <v>1</v>
      </c>
      <c r="H45" s="15">
        <f t="shared" ref="H45:I48" si="24">D45-(D45*0.36)</f>
        <v>0</v>
      </c>
      <c r="I45" s="16">
        <f t="shared" si="24"/>
        <v>0</v>
      </c>
      <c r="J45" s="15">
        <f t="shared" ref="J45:K48" si="25">H45-B45</f>
        <v>-172474</v>
      </c>
      <c r="K45" s="17">
        <f t="shared" si="25"/>
        <v>-1</v>
      </c>
    </row>
    <row r="46" spans="1:11" x14ac:dyDescent="0.35">
      <c r="A46" s="4" t="s">
        <v>4</v>
      </c>
      <c r="B46" s="5">
        <v>30000</v>
      </c>
      <c r="C46">
        <v>1</v>
      </c>
      <c r="D46" s="5"/>
      <c r="F46" s="13">
        <v>30000</v>
      </c>
      <c r="G46">
        <v>1</v>
      </c>
      <c r="H46" s="15">
        <f t="shared" si="24"/>
        <v>0</v>
      </c>
      <c r="I46" s="16">
        <f t="shared" si="24"/>
        <v>0</v>
      </c>
      <c r="J46" s="15">
        <f t="shared" si="25"/>
        <v>-30000</v>
      </c>
      <c r="K46" s="17">
        <f t="shared" si="25"/>
        <v>-1</v>
      </c>
    </row>
    <row r="47" spans="1:11" x14ac:dyDescent="0.35">
      <c r="A47" s="4" t="s">
        <v>5</v>
      </c>
      <c r="B47" s="5">
        <v>1580000</v>
      </c>
      <c r="C47">
        <v>3</v>
      </c>
      <c r="D47" s="5">
        <v>6306189</v>
      </c>
      <c r="E47">
        <v>1</v>
      </c>
      <c r="F47" s="13">
        <v>7886189</v>
      </c>
      <c r="G47">
        <v>4</v>
      </c>
      <c r="H47" s="15">
        <f t="shared" si="24"/>
        <v>4035960.96</v>
      </c>
      <c r="I47" s="16">
        <f t="shared" si="24"/>
        <v>0.64</v>
      </c>
      <c r="J47" s="15">
        <f t="shared" si="25"/>
        <v>2455960.96</v>
      </c>
      <c r="K47" s="17">
        <f t="shared" si="25"/>
        <v>-2.36</v>
      </c>
    </row>
    <row r="48" spans="1:11" x14ac:dyDescent="0.35">
      <c r="A48" s="4" t="s">
        <v>27</v>
      </c>
      <c r="B48" s="5">
        <v>3779000</v>
      </c>
      <c r="C48">
        <v>2</v>
      </c>
      <c r="D48" s="5"/>
      <c r="F48" s="13">
        <v>3779000</v>
      </c>
      <c r="G48">
        <v>2</v>
      </c>
      <c r="H48" s="15">
        <f t="shared" si="24"/>
        <v>0</v>
      </c>
      <c r="I48" s="16">
        <f t="shared" si="24"/>
        <v>0</v>
      </c>
      <c r="J48" s="15">
        <f t="shared" si="25"/>
        <v>-3779000</v>
      </c>
      <c r="K48" s="17">
        <f t="shared" si="25"/>
        <v>-2</v>
      </c>
    </row>
    <row r="49" spans="1:11" x14ac:dyDescent="0.35">
      <c r="A49" s="1" t="s">
        <v>28</v>
      </c>
      <c r="B49" s="2"/>
      <c r="C49" s="3"/>
      <c r="D49" s="2"/>
      <c r="E49" s="3"/>
      <c r="F49" s="12"/>
      <c r="G49" s="3"/>
      <c r="H49" s="14"/>
      <c r="J49" s="14"/>
    </row>
    <row r="50" spans="1:11" x14ac:dyDescent="0.35">
      <c r="A50" s="4" t="s">
        <v>15</v>
      </c>
      <c r="B50" s="5">
        <v>7907000</v>
      </c>
      <c r="C50">
        <v>3</v>
      </c>
      <c r="D50" s="5"/>
      <c r="F50" s="13">
        <v>7907000</v>
      </c>
      <c r="G50">
        <v>3</v>
      </c>
      <c r="H50" s="15">
        <f t="shared" ref="H50:H54" si="26">D50-(D50*0.36)</f>
        <v>0</v>
      </c>
      <c r="I50" s="16">
        <f t="shared" ref="I50:I54" si="27">E50-(E50*0.36)</f>
        <v>0</v>
      </c>
      <c r="J50" s="15">
        <f t="shared" ref="J50:J54" si="28">H50-B50</f>
        <v>-7907000</v>
      </c>
      <c r="K50" s="17">
        <f t="shared" ref="K50:K54" si="29">I50-C50</f>
        <v>-3</v>
      </c>
    </row>
    <row r="51" spans="1:11" x14ac:dyDescent="0.35">
      <c r="A51" s="4" t="s">
        <v>29</v>
      </c>
      <c r="B51" s="5">
        <v>10879000</v>
      </c>
      <c r="C51">
        <v>2</v>
      </c>
      <c r="D51" s="5"/>
      <c r="F51" s="13">
        <v>10879000</v>
      </c>
      <c r="G51">
        <v>2</v>
      </c>
      <c r="H51" s="15">
        <f t="shared" si="26"/>
        <v>0</v>
      </c>
      <c r="I51" s="16">
        <f t="shared" si="27"/>
        <v>0</v>
      </c>
      <c r="J51" s="15">
        <f t="shared" si="28"/>
        <v>-10879000</v>
      </c>
      <c r="K51" s="17">
        <f t="shared" si="29"/>
        <v>-2</v>
      </c>
    </row>
    <row r="52" spans="1:11" x14ac:dyDescent="0.35">
      <c r="A52" s="4" t="s">
        <v>4</v>
      </c>
      <c r="B52" s="5">
        <v>282081</v>
      </c>
      <c r="C52">
        <v>3</v>
      </c>
      <c r="D52" s="5"/>
      <c r="F52" s="13">
        <v>282081</v>
      </c>
      <c r="G52">
        <v>3</v>
      </c>
      <c r="H52" s="15">
        <f t="shared" si="26"/>
        <v>0</v>
      </c>
      <c r="I52" s="16">
        <f t="shared" si="27"/>
        <v>0</v>
      </c>
      <c r="J52" s="15">
        <f t="shared" si="28"/>
        <v>-282081</v>
      </c>
      <c r="K52" s="17">
        <f t="shared" si="29"/>
        <v>-3</v>
      </c>
    </row>
    <row r="53" spans="1:11" x14ac:dyDescent="0.35">
      <c r="A53" s="4" t="s">
        <v>6</v>
      </c>
      <c r="B53" s="5">
        <v>1019000</v>
      </c>
      <c r="C53">
        <v>1</v>
      </c>
      <c r="D53" s="5"/>
      <c r="F53" s="13">
        <v>1019000</v>
      </c>
      <c r="G53">
        <v>1</v>
      </c>
      <c r="H53" s="15">
        <f t="shared" si="26"/>
        <v>0</v>
      </c>
      <c r="I53" s="16">
        <f t="shared" si="27"/>
        <v>0</v>
      </c>
      <c r="J53" s="15">
        <f t="shared" si="28"/>
        <v>-1019000</v>
      </c>
      <c r="K53" s="17">
        <f t="shared" si="29"/>
        <v>-1</v>
      </c>
    </row>
    <row r="54" spans="1:11" x14ac:dyDescent="0.35">
      <c r="A54" s="4" t="s">
        <v>85</v>
      </c>
      <c r="B54" s="5"/>
      <c r="D54" s="5">
        <v>3668000</v>
      </c>
      <c r="E54">
        <v>2</v>
      </c>
      <c r="F54" s="13">
        <v>3668000</v>
      </c>
      <c r="G54">
        <v>2</v>
      </c>
      <c r="H54" s="15">
        <f t="shared" si="26"/>
        <v>2347520</v>
      </c>
      <c r="I54" s="16">
        <f t="shared" si="27"/>
        <v>1.28</v>
      </c>
      <c r="J54" s="15">
        <f t="shared" si="28"/>
        <v>2347520</v>
      </c>
      <c r="K54" s="17">
        <f t="shared" si="29"/>
        <v>1.28</v>
      </c>
    </row>
    <row r="55" spans="1:11" x14ac:dyDescent="0.35">
      <c r="A55" s="1" t="s">
        <v>30</v>
      </c>
      <c r="B55" s="2"/>
      <c r="C55" s="3"/>
      <c r="D55" s="2"/>
      <c r="E55" s="3"/>
      <c r="F55" s="12"/>
      <c r="G55" s="3"/>
      <c r="H55" s="14"/>
      <c r="J55" s="14"/>
    </row>
    <row r="56" spans="1:11" x14ac:dyDescent="0.35">
      <c r="A56" s="4" t="s">
        <v>4</v>
      </c>
      <c r="B56" s="5">
        <v>5765000</v>
      </c>
      <c r="C56">
        <v>5</v>
      </c>
      <c r="D56" s="5"/>
      <c r="F56" s="13">
        <v>5765000</v>
      </c>
      <c r="G56">
        <v>5</v>
      </c>
      <c r="H56" s="15">
        <f t="shared" ref="H56" si="30">D56-(D56*0.36)</f>
        <v>0</v>
      </c>
      <c r="I56" s="16">
        <f t="shared" ref="I56" si="31">E56-(E56*0.36)</f>
        <v>0</v>
      </c>
      <c r="J56" s="15">
        <f>H56-B56</f>
        <v>-5765000</v>
      </c>
      <c r="K56" s="17">
        <f>I56-C56</f>
        <v>-5</v>
      </c>
    </row>
    <row r="57" spans="1:11" x14ac:dyDescent="0.35">
      <c r="A57" s="1" t="s">
        <v>31</v>
      </c>
      <c r="B57" s="2"/>
      <c r="C57" s="3"/>
      <c r="D57" s="2"/>
      <c r="E57" s="3"/>
      <c r="F57" s="12"/>
      <c r="G57" s="3"/>
      <c r="H57" s="14"/>
      <c r="J57" s="14"/>
    </row>
    <row r="58" spans="1:11" x14ac:dyDescent="0.35">
      <c r="A58" s="4" t="s">
        <v>15</v>
      </c>
      <c r="B58" s="5">
        <v>15560009</v>
      </c>
      <c r="C58">
        <v>9</v>
      </c>
      <c r="D58" s="5"/>
      <c r="F58" s="13">
        <v>15560009</v>
      </c>
      <c r="G58">
        <v>9</v>
      </c>
      <c r="H58" s="15">
        <f t="shared" ref="H58:H60" si="32">D58-(D58*0.36)</f>
        <v>0</v>
      </c>
      <c r="I58" s="16">
        <f t="shared" ref="I58:I60" si="33">E58-(E58*0.36)</f>
        <v>0</v>
      </c>
      <c r="J58" s="15">
        <f t="shared" ref="J58:J60" si="34">H58-B58</f>
        <v>-15560009</v>
      </c>
      <c r="K58" s="17">
        <f t="shared" ref="K58:K60" si="35">I58-C58</f>
        <v>-9</v>
      </c>
    </row>
    <row r="59" spans="1:11" x14ac:dyDescent="0.35">
      <c r="A59" s="4" t="s">
        <v>4</v>
      </c>
      <c r="B59" s="5">
        <v>31533219</v>
      </c>
      <c r="C59">
        <v>11</v>
      </c>
      <c r="D59" s="5">
        <v>19298546</v>
      </c>
      <c r="E59">
        <v>4</v>
      </c>
      <c r="F59" s="13">
        <v>50831765</v>
      </c>
      <c r="G59">
        <v>15</v>
      </c>
      <c r="H59" s="15">
        <f t="shared" si="32"/>
        <v>12351069.440000001</v>
      </c>
      <c r="I59" s="16">
        <f t="shared" si="33"/>
        <v>2.56</v>
      </c>
      <c r="J59" s="15">
        <f t="shared" si="34"/>
        <v>-19182149.559999999</v>
      </c>
      <c r="K59" s="17">
        <f t="shared" si="35"/>
        <v>-8.44</v>
      </c>
    </row>
    <row r="60" spans="1:11" x14ac:dyDescent="0.35">
      <c r="A60" s="4" t="s">
        <v>85</v>
      </c>
      <c r="B60" s="5"/>
      <c r="D60" s="5">
        <v>775000</v>
      </c>
      <c r="E60">
        <v>2</v>
      </c>
      <c r="F60" s="13">
        <v>775000</v>
      </c>
      <c r="G60">
        <v>2</v>
      </c>
      <c r="H60" s="15">
        <f t="shared" si="32"/>
        <v>496000</v>
      </c>
      <c r="I60" s="16">
        <f t="shared" si="33"/>
        <v>1.28</v>
      </c>
      <c r="J60" s="15">
        <f t="shared" si="34"/>
        <v>496000</v>
      </c>
      <c r="K60" s="17">
        <f t="shared" si="35"/>
        <v>1.28</v>
      </c>
    </row>
    <row r="61" spans="1:11" x14ac:dyDescent="0.35">
      <c r="A61" s="1" t="s">
        <v>32</v>
      </c>
      <c r="B61" s="2"/>
      <c r="C61" s="3"/>
      <c r="D61" s="2"/>
      <c r="E61" s="3"/>
      <c r="F61" s="12"/>
      <c r="G61" s="3"/>
      <c r="H61" s="14"/>
      <c r="J61" s="14"/>
    </row>
    <row r="62" spans="1:11" x14ac:dyDescent="0.35">
      <c r="A62" s="4" t="s">
        <v>17</v>
      </c>
      <c r="B62" s="5">
        <v>53944515</v>
      </c>
      <c r="C62">
        <v>31</v>
      </c>
      <c r="D62" s="5">
        <v>775000</v>
      </c>
      <c r="E62">
        <v>2</v>
      </c>
      <c r="F62" s="13">
        <v>54719515</v>
      </c>
      <c r="G62">
        <v>33</v>
      </c>
      <c r="H62" s="15">
        <f t="shared" ref="H62:I67" si="36">D62-(D62*0.36)</f>
        <v>496000</v>
      </c>
      <c r="I62" s="16">
        <f t="shared" si="36"/>
        <v>1.28</v>
      </c>
      <c r="J62" s="15">
        <f t="shared" ref="J62:K67" si="37">H62-B62</f>
        <v>-53448515</v>
      </c>
      <c r="K62" s="17">
        <f t="shared" si="37"/>
        <v>-29.72</v>
      </c>
    </row>
    <row r="63" spans="1:11" x14ac:dyDescent="0.35">
      <c r="A63" s="4" t="s">
        <v>18</v>
      </c>
      <c r="B63" s="5">
        <v>5730000</v>
      </c>
      <c r="C63">
        <v>5</v>
      </c>
      <c r="D63" s="5"/>
      <c r="F63" s="13">
        <v>5730000</v>
      </c>
      <c r="G63">
        <v>5</v>
      </c>
      <c r="H63" s="15">
        <f t="shared" si="36"/>
        <v>0</v>
      </c>
      <c r="I63" s="16">
        <f t="shared" si="36"/>
        <v>0</v>
      </c>
      <c r="J63" s="15">
        <f t="shared" si="37"/>
        <v>-5730000</v>
      </c>
      <c r="K63" s="17">
        <f t="shared" si="37"/>
        <v>-5</v>
      </c>
    </row>
    <row r="64" spans="1:11" x14ac:dyDescent="0.35">
      <c r="A64" s="4" t="s">
        <v>33</v>
      </c>
      <c r="B64" s="5">
        <v>4441000</v>
      </c>
      <c r="C64">
        <v>4</v>
      </c>
      <c r="D64" s="5"/>
      <c r="F64" s="13">
        <v>4441000</v>
      </c>
      <c r="G64">
        <v>4</v>
      </c>
      <c r="H64" s="15">
        <f t="shared" si="36"/>
        <v>0</v>
      </c>
      <c r="I64" s="16">
        <f t="shared" si="36"/>
        <v>0</v>
      </c>
      <c r="J64" s="15">
        <f t="shared" si="37"/>
        <v>-4441000</v>
      </c>
      <c r="K64" s="17">
        <f t="shared" si="37"/>
        <v>-4</v>
      </c>
    </row>
    <row r="65" spans="1:11" x14ac:dyDescent="0.35">
      <c r="A65" s="4" t="s">
        <v>34</v>
      </c>
      <c r="B65" s="5">
        <v>46620500</v>
      </c>
      <c r="C65">
        <v>23</v>
      </c>
      <c r="D65" s="5">
        <v>150000</v>
      </c>
      <c r="E65">
        <v>1</v>
      </c>
      <c r="F65" s="13">
        <v>46770500</v>
      </c>
      <c r="G65">
        <v>24</v>
      </c>
      <c r="H65" s="15">
        <f t="shared" si="36"/>
        <v>96000</v>
      </c>
      <c r="I65" s="16">
        <f t="shared" si="36"/>
        <v>0.64</v>
      </c>
      <c r="J65" s="15">
        <f t="shared" si="37"/>
        <v>-46524500</v>
      </c>
      <c r="K65" s="17">
        <f t="shared" si="37"/>
        <v>-22.36</v>
      </c>
    </row>
    <row r="66" spans="1:11" x14ac:dyDescent="0.35">
      <c r="A66" s="4" t="s">
        <v>35</v>
      </c>
      <c r="B66" s="5">
        <v>1984000</v>
      </c>
      <c r="C66">
        <v>2</v>
      </c>
      <c r="D66" s="5"/>
      <c r="F66" s="13">
        <v>1984000</v>
      </c>
      <c r="G66">
        <v>2</v>
      </c>
      <c r="H66" s="15">
        <f t="shared" si="36"/>
        <v>0</v>
      </c>
      <c r="I66" s="16">
        <f t="shared" si="36"/>
        <v>0</v>
      </c>
      <c r="J66" s="15">
        <f t="shared" si="37"/>
        <v>-1984000</v>
      </c>
      <c r="K66" s="17">
        <f t="shared" si="37"/>
        <v>-2</v>
      </c>
    </row>
    <row r="67" spans="1:11" x14ac:dyDescent="0.35">
      <c r="A67" s="4" t="s">
        <v>27</v>
      </c>
      <c r="B67" s="5">
        <v>845000</v>
      </c>
      <c r="C67">
        <v>2</v>
      </c>
      <c r="D67" s="5"/>
      <c r="F67" s="13">
        <v>845000</v>
      </c>
      <c r="G67">
        <v>2</v>
      </c>
      <c r="H67" s="15">
        <f t="shared" si="36"/>
        <v>0</v>
      </c>
      <c r="I67" s="16">
        <f t="shared" si="36"/>
        <v>0</v>
      </c>
      <c r="J67" s="15">
        <f t="shared" si="37"/>
        <v>-845000</v>
      </c>
      <c r="K67" s="17">
        <f t="shared" si="37"/>
        <v>-2</v>
      </c>
    </row>
    <row r="68" spans="1:11" x14ac:dyDescent="0.35">
      <c r="A68" s="1" t="s">
        <v>36</v>
      </c>
      <c r="B68" s="2"/>
      <c r="C68" s="3"/>
      <c r="D68" s="2"/>
      <c r="E68" s="3"/>
      <c r="F68" s="12"/>
      <c r="G68" s="3"/>
      <c r="H68" s="14"/>
      <c r="J68" s="14"/>
    </row>
    <row r="69" spans="1:11" x14ac:dyDescent="0.35">
      <c r="A69" s="4" t="s">
        <v>6</v>
      </c>
      <c r="B69" s="5">
        <v>31458000</v>
      </c>
      <c r="C69">
        <v>8</v>
      </c>
      <c r="D69" s="5"/>
      <c r="F69" s="13">
        <v>31458000</v>
      </c>
      <c r="G69">
        <v>8</v>
      </c>
      <c r="H69" s="15">
        <f t="shared" ref="H69:H71" si="38">D69-(D69*0.36)</f>
        <v>0</v>
      </c>
      <c r="I69" s="16">
        <f t="shared" ref="I69:I71" si="39">E69-(E69*0.36)</f>
        <v>0</v>
      </c>
      <c r="J69" s="15">
        <f t="shared" ref="J69:J71" si="40">H69-B69</f>
        <v>-31458000</v>
      </c>
      <c r="K69" s="17">
        <f t="shared" ref="K69:K71" si="41">I69-C69</f>
        <v>-8</v>
      </c>
    </row>
    <row r="70" spans="1:11" x14ac:dyDescent="0.35">
      <c r="A70" s="4" t="s">
        <v>12</v>
      </c>
      <c r="B70" s="5">
        <v>2397000</v>
      </c>
      <c r="C70">
        <v>4</v>
      </c>
      <c r="D70" s="5"/>
      <c r="F70" s="13">
        <v>2397000</v>
      </c>
      <c r="G70">
        <v>4</v>
      </c>
      <c r="H70" s="15">
        <f t="shared" si="38"/>
        <v>0</v>
      </c>
      <c r="I70" s="16">
        <f t="shared" si="39"/>
        <v>0</v>
      </c>
      <c r="J70" s="15">
        <f t="shared" si="40"/>
        <v>-2397000</v>
      </c>
      <c r="K70" s="17">
        <f t="shared" si="41"/>
        <v>-4</v>
      </c>
    </row>
    <row r="71" spans="1:11" x14ac:dyDescent="0.35">
      <c r="A71" s="4" t="s">
        <v>23</v>
      </c>
      <c r="B71" s="5">
        <v>16605000</v>
      </c>
      <c r="C71">
        <v>9</v>
      </c>
      <c r="D71" s="5"/>
      <c r="F71" s="13">
        <v>16605000</v>
      </c>
      <c r="G71">
        <v>9</v>
      </c>
      <c r="H71" s="15">
        <f t="shared" si="38"/>
        <v>0</v>
      </c>
      <c r="I71" s="16">
        <f t="shared" si="39"/>
        <v>0</v>
      </c>
      <c r="J71" s="15">
        <f t="shared" si="40"/>
        <v>-16605000</v>
      </c>
      <c r="K71" s="17">
        <f t="shared" si="41"/>
        <v>-9</v>
      </c>
    </row>
    <row r="72" spans="1:11" x14ac:dyDescent="0.35">
      <c r="A72" s="1" t="s">
        <v>37</v>
      </c>
      <c r="B72" s="2"/>
      <c r="C72" s="3"/>
      <c r="D72" s="2"/>
      <c r="E72" s="3"/>
      <c r="F72" s="12"/>
      <c r="G72" s="3"/>
      <c r="H72" s="14"/>
      <c r="J72" s="14"/>
    </row>
    <row r="73" spans="1:11" x14ac:dyDescent="0.35">
      <c r="A73" s="4" t="s">
        <v>15</v>
      </c>
      <c r="B73" s="5">
        <v>31022000</v>
      </c>
      <c r="C73">
        <v>6</v>
      </c>
      <c r="D73" s="5"/>
      <c r="F73" s="13">
        <v>31022000</v>
      </c>
      <c r="G73">
        <v>6</v>
      </c>
      <c r="H73" s="15">
        <f t="shared" ref="H73:H76" si="42">D73-(D73*0.36)</f>
        <v>0</v>
      </c>
      <c r="I73" s="16">
        <f t="shared" ref="I73:I76" si="43">E73-(E73*0.36)</f>
        <v>0</v>
      </c>
      <c r="J73" s="15">
        <f t="shared" ref="J73:J76" si="44">H73-B73</f>
        <v>-31022000</v>
      </c>
      <c r="K73" s="17">
        <f t="shared" ref="K73:K76" si="45">I73-C73</f>
        <v>-6</v>
      </c>
    </row>
    <row r="74" spans="1:11" x14ac:dyDescent="0.35">
      <c r="A74" s="4" t="s">
        <v>5</v>
      </c>
      <c r="B74" s="5">
        <v>25742000</v>
      </c>
      <c r="C74">
        <v>14</v>
      </c>
      <c r="D74" s="5"/>
      <c r="F74" s="13">
        <v>25742000</v>
      </c>
      <c r="G74">
        <v>14</v>
      </c>
      <c r="H74" s="15">
        <f t="shared" si="42"/>
        <v>0</v>
      </c>
      <c r="I74" s="16">
        <f t="shared" si="43"/>
        <v>0</v>
      </c>
      <c r="J74" s="15">
        <f t="shared" si="44"/>
        <v>-25742000</v>
      </c>
      <c r="K74" s="17">
        <f t="shared" si="45"/>
        <v>-14</v>
      </c>
    </row>
    <row r="75" spans="1:11" x14ac:dyDescent="0.35">
      <c r="A75" s="4" t="s">
        <v>6</v>
      </c>
      <c r="B75" s="5">
        <v>72405000</v>
      </c>
      <c r="C75">
        <v>42</v>
      </c>
      <c r="D75" s="5">
        <v>6051000</v>
      </c>
      <c r="E75">
        <v>3</v>
      </c>
      <c r="F75" s="13">
        <v>78456000</v>
      </c>
      <c r="G75">
        <v>45</v>
      </c>
      <c r="H75" s="15">
        <f t="shared" si="42"/>
        <v>3872640</v>
      </c>
      <c r="I75" s="16">
        <f t="shared" si="43"/>
        <v>1.92</v>
      </c>
      <c r="J75" s="15">
        <f t="shared" si="44"/>
        <v>-68532360</v>
      </c>
      <c r="K75" s="17">
        <f t="shared" si="45"/>
        <v>-40.08</v>
      </c>
    </row>
    <row r="76" spans="1:11" x14ac:dyDescent="0.35">
      <c r="A76" s="4" t="s">
        <v>85</v>
      </c>
      <c r="B76" s="5"/>
      <c r="D76" s="5">
        <v>24708000</v>
      </c>
      <c r="E76">
        <v>11</v>
      </c>
      <c r="F76" s="13">
        <v>24708000</v>
      </c>
      <c r="G76">
        <v>11</v>
      </c>
      <c r="H76" s="15">
        <f t="shared" si="42"/>
        <v>15813120</v>
      </c>
      <c r="I76" s="16">
        <f t="shared" si="43"/>
        <v>7.04</v>
      </c>
      <c r="J76" s="15">
        <f t="shared" si="44"/>
        <v>15813120</v>
      </c>
      <c r="K76" s="17">
        <f t="shared" si="45"/>
        <v>7.04</v>
      </c>
    </row>
    <row r="77" spans="1:11" x14ac:dyDescent="0.35">
      <c r="A77" s="1" t="s">
        <v>38</v>
      </c>
      <c r="B77" s="2"/>
      <c r="C77" s="3"/>
      <c r="D77" s="2"/>
      <c r="E77" s="3"/>
      <c r="F77" s="12"/>
      <c r="G77" s="3"/>
      <c r="H77" s="14"/>
      <c r="J77" s="14"/>
    </row>
    <row r="78" spans="1:11" x14ac:dyDescent="0.35">
      <c r="A78" s="4" t="s">
        <v>15</v>
      </c>
      <c r="B78" s="5">
        <v>7276500</v>
      </c>
      <c r="C78">
        <v>13</v>
      </c>
      <c r="D78" s="5"/>
      <c r="F78" s="13">
        <v>7276500</v>
      </c>
      <c r="G78">
        <v>13</v>
      </c>
      <c r="H78" s="15">
        <f t="shared" ref="H78:H80" si="46">D78-(D78*0.36)</f>
        <v>0</v>
      </c>
      <c r="I78" s="16">
        <f t="shared" ref="I78:I80" si="47">E78-(E78*0.36)</f>
        <v>0</v>
      </c>
      <c r="J78" s="15">
        <f t="shared" ref="J78:J80" si="48">H78-B78</f>
        <v>-7276500</v>
      </c>
      <c r="K78" s="17">
        <f t="shared" ref="K78:K80" si="49">I78-C78</f>
        <v>-13</v>
      </c>
    </row>
    <row r="79" spans="1:11" x14ac:dyDescent="0.35">
      <c r="A79" s="4" t="s">
        <v>4</v>
      </c>
      <c r="B79" s="5">
        <v>18671000</v>
      </c>
      <c r="C79">
        <v>14</v>
      </c>
      <c r="D79" s="5"/>
      <c r="F79" s="13">
        <v>18671000</v>
      </c>
      <c r="G79">
        <v>14</v>
      </c>
      <c r="H79" s="15">
        <f t="shared" si="46"/>
        <v>0</v>
      </c>
      <c r="I79" s="16">
        <f t="shared" si="47"/>
        <v>0</v>
      </c>
      <c r="J79" s="15">
        <f t="shared" si="48"/>
        <v>-18671000</v>
      </c>
      <c r="K79" s="17">
        <f t="shared" si="49"/>
        <v>-14</v>
      </c>
    </row>
    <row r="80" spans="1:11" x14ac:dyDescent="0.35">
      <c r="A80" s="4" t="s">
        <v>6</v>
      </c>
      <c r="B80" s="5">
        <v>991000</v>
      </c>
      <c r="C80">
        <v>2</v>
      </c>
      <c r="D80" s="5"/>
      <c r="F80" s="13">
        <v>991000</v>
      </c>
      <c r="G80">
        <v>2</v>
      </c>
      <c r="H80" s="15">
        <f t="shared" si="46"/>
        <v>0</v>
      </c>
      <c r="I80" s="16">
        <f t="shared" si="47"/>
        <v>0</v>
      </c>
      <c r="J80" s="15">
        <f t="shared" si="48"/>
        <v>-991000</v>
      </c>
      <c r="K80" s="17">
        <f t="shared" si="49"/>
        <v>-2</v>
      </c>
    </row>
    <row r="81" spans="1:11" x14ac:dyDescent="0.35">
      <c r="A81" s="1" t="s">
        <v>39</v>
      </c>
      <c r="B81" s="2"/>
      <c r="C81" s="3"/>
      <c r="D81" s="2"/>
      <c r="E81" s="3"/>
      <c r="F81" s="12"/>
      <c r="G81" s="3"/>
      <c r="H81" s="14"/>
      <c r="J81" s="14"/>
    </row>
    <row r="82" spans="1:11" x14ac:dyDescent="0.35">
      <c r="A82" s="4" t="s">
        <v>15</v>
      </c>
      <c r="B82" s="5">
        <v>10289000</v>
      </c>
      <c r="C82">
        <v>4</v>
      </c>
      <c r="D82" s="5">
        <v>1542000</v>
      </c>
      <c r="E82">
        <v>1</v>
      </c>
      <c r="F82" s="13">
        <v>11831000</v>
      </c>
      <c r="G82">
        <v>5</v>
      </c>
      <c r="H82" s="15">
        <f t="shared" ref="H82:H85" si="50">D82-(D82*0.36)</f>
        <v>986880</v>
      </c>
      <c r="I82" s="16">
        <f t="shared" ref="I82:I85" si="51">E82-(E82*0.36)</f>
        <v>0.64</v>
      </c>
      <c r="J82" s="15">
        <f t="shared" ref="J82:J85" si="52">H82-B82</f>
        <v>-9302120</v>
      </c>
      <c r="K82" s="17">
        <f t="shared" ref="K82:K85" si="53">I82-C82</f>
        <v>-3.36</v>
      </c>
    </row>
    <row r="83" spans="1:11" x14ac:dyDescent="0.35">
      <c r="A83" s="4" t="s">
        <v>4</v>
      </c>
      <c r="B83" s="5">
        <v>2100000</v>
      </c>
      <c r="C83">
        <v>2</v>
      </c>
      <c r="D83" s="5"/>
      <c r="F83" s="13">
        <v>2100000</v>
      </c>
      <c r="G83">
        <v>2</v>
      </c>
      <c r="H83" s="15">
        <f t="shared" si="50"/>
        <v>0</v>
      </c>
      <c r="I83" s="16">
        <f t="shared" si="51"/>
        <v>0</v>
      </c>
      <c r="J83" s="15">
        <f t="shared" si="52"/>
        <v>-2100000</v>
      </c>
      <c r="K83" s="17">
        <f t="shared" si="53"/>
        <v>-2</v>
      </c>
    </row>
    <row r="84" spans="1:11" x14ac:dyDescent="0.35">
      <c r="A84" s="4" t="s">
        <v>6</v>
      </c>
      <c r="B84" s="5">
        <v>1600000</v>
      </c>
      <c r="C84">
        <v>1</v>
      </c>
      <c r="D84" s="5"/>
      <c r="F84" s="13">
        <v>1600000</v>
      </c>
      <c r="G84">
        <v>1</v>
      </c>
      <c r="H84" s="15">
        <f t="shared" si="50"/>
        <v>0</v>
      </c>
      <c r="I84" s="16">
        <f t="shared" si="51"/>
        <v>0</v>
      </c>
      <c r="J84" s="15">
        <f t="shared" si="52"/>
        <v>-1600000</v>
      </c>
      <c r="K84" s="17">
        <f t="shared" si="53"/>
        <v>-1</v>
      </c>
    </row>
    <row r="85" spans="1:11" x14ac:dyDescent="0.35">
      <c r="A85" s="4" t="s">
        <v>7</v>
      </c>
      <c r="B85" s="5">
        <v>4800000</v>
      </c>
      <c r="C85">
        <v>4</v>
      </c>
      <c r="D85" s="5">
        <v>380000</v>
      </c>
      <c r="E85">
        <v>1</v>
      </c>
      <c r="F85" s="13">
        <v>5180000</v>
      </c>
      <c r="G85">
        <v>5</v>
      </c>
      <c r="H85" s="15">
        <f t="shared" si="50"/>
        <v>243200</v>
      </c>
      <c r="I85" s="16">
        <f t="shared" si="51"/>
        <v>0.64</v>
      </c>
      <c r="J85" s="15">
        <f t="shared" si="52"/>
        <v>-4556800</v>
      </c>
      <c r="K85" s="17">
        <f t="shared" si="53"/>
        <v>-3.36</v>
      </c>
    </row>
    <row r="86" spans="1:11" x14ac:dyDescent="0.35">
      <c r="A86" s="1" t="s">
        <v>40</v>
      </c>
      <c r="B86" s="2"/>
      <c r="C86" s="3"/>
      <c r="D86" s="2"/>
      <c r="E86" s="3"/>
      <c r="F86" s="12"/>
      <c r="G86" s="3"/>
      <c r="H86" s="14"/>
      <c r="J86" s="14"/>
    </row>
    <row r="87" spans="1:11" x14ac:dyDescent="0.35">
      <c r="A87" s="4" t="s">
        <v>7</v>
      </c>
      <c r="B87" s="5">
        <v>7789000</v>
      </c>
      <c r="C87">
        <v>4</v>
      </c>
      <c r="D87" s="5"/>
      <c r="F87" s="13">
        <v>7789000</v>
      </c>
      <c r="G87">
        <v>4</v>
      </c>
      <c r="H87" s="15">
        <f t="shared" ref="H87" si="54">D87-(D87*0.36)</f>
        <v>0</v>
      </c>
      <c r="I87" s="16">
        <f t="shared" ref="I87" si="55">E87-(E87*0.36)</f>
        <v>0</v>
      </c>
      <c r="J87" s="15">
        <f>H87-B87</f>
        <v>-7789000</v>
      </c>
      <c r="K87" s="17">
        <f>I87-C87</f>
        <v>-4</v>
      </c>
    </row>
    <row r="88" spans="1:11" x14ac:dyDescent="0.35">
      <c r="A88" s="1" t="s">
        <v>41</v>
      </c>
      <c r="B88" s="2"/>
      <c r="C88" s="3"/>
      <c r="D88" s="2"/>
      <c r="E88" s="3"/>
      <c r="F88" s="12"/>
      <c r="G88" s="3"/>
      <c r="H88" s="14"/>
      <c r="J88" s="14"/>
    </row>
    <row r="89" spans="1:11" x14ac:dyDescent="0.35">
      <c r="A89" s="4" t="s">
        <v>15</v>
      </c>
      <c r="B89" s="5">
        <v>2960000</v>
      </c>
      <c r="C89">
        <v>3</v>
      </c>
      <c r="D89" s="5"/>
      <c r="F89" s="13">
        <v>2960000</v>
      </c>
      <c r="G89">
        <v>3</v>
      </c>
      <c r="H89" s="15">
        <f t="shared" ref="H89:H90" si="56">D89-(D89*0.36)</f>
        <v>0</v>
      </c>
      <c r="I89" s="16">
        <f t="shared" ref="I89:I90" si="57">E89-(E89*0.36)</f>
        <v>0</v>
      </c>
      <c r="J89" s="15">
        <f t="shared" ref="J89:J90" si="58">H89-B89</f>
        <v>-2960000</v>
      </c>
      <c r="K89" s="17">
        <f t="shared" ref="K89:K90" si="59">I89-C89</f>
        <v>-3</v>
      </c>
    </row>
    <row r="90" spans="1:11" x14ac:dyDescent="0.35">
      <c r="A90" s="4" t="s">
        <v>4</v>
      </c>
      <c r="B90" s="5">
        <v>38120000</v>
      </c>
      <c r="C90">
        <v>17</v>
      </c>
      <c r="D90" s="5"/>
      <c r="F90" s="13">
        <v>38120000</v>
      </c>
      <c r="G90">
        <v>17</v>
      </c>
      <c r="H90" s="15">
        <f t="shared" si="56"/>
        <v>0</v>
      </c>
      <c r="I90" s="16">
        <f t="shared" si="57"/>
        <v>0</v>
      </c>
      <c r="J90" s="15">
        <f t="shared" si="58"/>
        <v>-38120000</v>
      </c>
      <c r="K90" s="17">
        <f t="shared" si="59"/>
        <v>-17</v>
      </c>
    </row>
    <row r="91" spans="1:11" x14ac:dyDescent="0.35">
      <c r="A91" s="1" t="s">
        <v>42</v>
      </c>
      <c r="B91" s="2"/>
      <c r="C91" s="3"/>
      <c r="D91" s="2"/>
      <c r="E91" s="3"/>
      <c r="F91" s="12"/>
      <c r="G91" s="3"/>
      <c r="H91" s="14"/>
      <c r="J91" s="14"/>
    </row>
    <row r="92" spans="1:11" x14ac:dyDescent="0.35">
      <c r="A92" s="4" t="s">
        <v>15</v>
      </c>
      <c r="B92" s="5">
        <v>9153000</v>
      </c>
      <c r="C92">
        <v>6</v>
      </c>
      <c r="D92" s="5"/>
      <c r="F92" s="13">
        <v>9153000</v>
      </c>
      <c r="G92">
        <v>6</v>
      </c>
      <c r="H92" s="15">
        <f t="shared" ref="H92:H95" si="60">D92-(D92*0.36)</f>
        <v>0</v>
      </c>
      <c r="I92" s="16">
        <f t="shared" ref="I92:I95" si="61">E92-(E92*0.36)</f>
        <v>0</v>
      </c>
      <c r="J92" s="15">
        <f t="shared" ref="J92:J95" si="62">H92-B92</f>
        <v>-9153000</v>
      </c>
      <c r="K92" s="17">
        <f t="shared" ref="K92:K95" si="63">I92-C92</f>
        <v>-6</v>
      </c>
    </row>
    <row r="93" spans="1:11" x14ac:dyDescent="0.35">
      <c r="A93" s="4" t="s">
        <v>7</v>
      </c>
      <c r="B93" s="5">
        <v>12650000</v>
      </c>
      <c r="C93">
        <v>2</v>
      </c>
      <c r="D93" s="5">
        <v>2720000</v>
      </c>
      <c r="E93">
        <v>1</v>
      </c>
      <c r="F93" s="13">
        <v>15370000</v>
      </c>
      <c r="G93">
        <v>3</v>
      </c>
      <c r="H93" s="15">
        <f t="shared" si="60"/>
        <v>1740800</v>
      </c>
      <c r="I93" s="16">
        <f t="shared" si="61"/>
        <v>0.64</v>
      </c>
      <c r="J93" s="15">
        <f t="shared" si="62"/>
        <v>-10909200</v>
      </c>
      <c r="K93" s="17">
        <f t="shared" si="63"/>
        <v>-1.3599999999999999</v>
      </c>
    </row>
    <row r="94" spans="1:11" x14ac:dyDescent="0.35">
      <c r="A94" s="4" t="s">
        <v>12</v>
      </c>
      <c r="B94" s="5">
        <v>1572000</v>
      </c>
      <c r="C94">
        <v>2</v>
      </c>
      <c r="D94" s="5"/>
      <c r="F94" s="13">
        <v>1572000</v>
      </c>
      <c r="G94">
        <v>2</v>
      </c>
      <c r="H94" s="15">
        <f t="shared" si="60"/>
        <v>0</v>
      </c>
      <c r="I94" s="16">
        <f t="shared" si="61"/>
        <v>0</v>
      </c>
      <c r="J94" s="15">
        <f t="shared" si="62"/>
        <v>-1572000</v>
      </c>
      <c r="K94" s="17">
        <f t="shared" si="63"/>
        <v>-2</v>
      </c>
    </row>
    <row r="95" spans="1:11" x14ac:dyDescent="0.35">
      <c r="A95" s="4" t="s">
        <v>85</v>
      </c>
      <c r="B95" s="5"/>
      <c r="D95" s="5">
        <v>5199000</v>
      </c>
      <c r="E95">
        <v>6</v>
      </c>
      <c r="F95" s="13">
        <v>5199000</v>
      </c>
      <c r="G95">
        <v>6</v>
      </c>
      <c r="H95" s="15">
        <f t="shared" si="60"/>
        <v>3327360</v>
      </c>
      <c r="I95" s="16">
        <f t="shared" si="61"/>
        <v>3.84</v>
      </c>
      <c r="J95" s="15">
        <f t="shared" si="62"/>
        <v>3327360</v>
      </c>
      <c r="K95" s="17">
        <f t="shared" si="63"/>
        <v>3.84</v>
      </c>
    </row>
    <row r="96" spans="1:11" x14ac:dyDescent="0.35">
      <c r="A96" s="1" t="s">
        <v>43</v>
      </c>
      <c r="B96" s="2"/>
      <c r="C96" s="3"/>
      <c r="D96" s="2"/>
      <c r="E96" s="3"/>
      <c r="F96" s="12"/>
      <c r="G96" s="3"/>
      <c r="H96" s="14"/>
      <c r="J96" s="14"/>
    </row>
    <row r="97" spans="1:11" x14ac:dyDescent="0.35">
      <c r="A97" s="4" t="s">
        <v>15</v>
      </c>
      <c r="B97" s="5">
        <v>13055000</v>
      </c>
      <c r="C97">
        <v>2</v>
      </c>
      <c r="D97" s="5"/>
      <c r="F97" s="13">
        <v>13055000</v>
      </c>
      <c r="G97">
        <v>2</v>
      </c>
      <c r="H97" s="15">
        <f t="shared" ref="H97:H99" si="64">D97-(D97*0.36)</f>
        <v>0</v>
      </c>
      <c r="I97" s="16">
        <f t="shared" ref="I97:I99" si="65">E97-(E97*0.36)</f>
        <v>0</v>
      </c>
      <c r="J97" s="15">
        <f t="shared" ref="J97:J99" si="66">H97-B97</f>
        <v>-13055000</v>
      </c>
      <c r="K97" s="17">
        <f t="shared" ref="K97:K99" si="67">I97-C97</f>
        <v>-2</v>
      </c>
    </row>
    <row r="98" spans="1:11" x14ac:dyDescent="0.35">
      <c r="A98" s="4" t="s">
        <v>4</v>
      </c>
      <c r="B98" s="5">
        <v>4520000</v>
      </c>
      <c r="C98">
        <v>2</v>
      </c>
      <c r="D98" s="5"/>
      <c r="F98" s="13">
        <v>4520000</v>
      </c>
      <c r="G98">
        <v>2</v>
      </c>
      <c r="H98" s="15">
        <f t="shared" si="64"/>
        <v>0</v>
      </c>
      <c r="I98" s="16">
        <f t="shared" si="65"/>
        <v>0</v>
      </c>
      <c r="J98" s="15">
        <f t="shared" si="66"/>
        <v>-4520000</v>
      </c>
      <c r="K98" s="17">
        <f t="shared" si="67"/>
        <v>-2</v>
      </c>
    </row>
    <row r="99" spans="1:11" x14ac:dyDescent="0.35">
      <c r="A99" s="4" t="s">
        <v>85</v>
      </c>
      <c r="B99" s="5"/>
      <c r="D99" s="5">
        <v>500000</v>
      </c>
      <c r="E99">
        <v>1</v>
      </c>
      <c r="F99" s="13">
        <v>500000</v>
      </c>
      <c r="G99">
        <v>1</v>
      </c>
      <c r="H99" s="15">
        <f t="shared" si="64"/>
        <v>320000</v>
      </c>
      <c r="I99" s="16">
        <f t="shared" si="65"/>
        <v>0.64</v>
      </c>
      <c r="J99" s="15">
        <f t="shared" si="66"/>
        <v>320000</v>
      </c>
      <c r="K99" s="17">
        <f t="shared" si="67"/>
        <v>0.64</v>
      </c>
    </row>
    <row r="100" spans="1:11" x14ac:dyDescent="0.35">
      <c r="A100" s="1" t="s">
        <v>44</v>
      </c>
      <c r="B100" s="2"/>
      <c r="C100" s="3"/>
      <c r="D100" s="2"/>
      <c r="E100" s="3"/>
      <c r="F100" s="12"/>
      <c r="G100" s="3"/>
      <c r="H100" s="14"/>
      <c r="J100" s="14"/>
    </row>
    <row r="101" spans="1:11" x14ac:dyDescent="0.35">
      <c r="A101" s="4" t="s">
        <v>15</v>
      </c>
      <c r="B101" s="5">
        <v>38712000</v>
      </c>
      <c r="C101">
        <v>21</v>
      </c>
      <c r="D101" s="5"/>
      <c r="F101" s="13">
        <v>38712000</v>
      </c>
      <c r="G101">
        <v>21</v>
      </c>
      <c r="H101" s="15">
        <f t="shared" ref="H101:H108" si="68">D101-(D101*0.36)</f>
        <v>0</v>
      </c>
      <c r="I101" s="16">
        <f t="shared" ref="I101:I108" si="69">E101-(E101*0.36)</f>
        <v>0</v>
      </c>
      <c r="J101" s="15">
        <f t="shared" ref="J101:J108" si="70">H101-B101</f>
        <v>-38712000</v>
      </c>
      <c r="K101" s="17">
        <f t="shared" ref="K101:K108" si="71">I101-C101</f>
        <v>-21</v>
      </c>
    </row>
    <row r="102" spans="1:11" x14ac:dyDescent="0.35">
      <c r="A102" s="4" t="s">
        <v>4</v>
      </c>
      <c r="B102" s="5">
        <v>18599000</v>
      </c>
      <c r="C102">
        <v>13</v>
      </c>
      <c r="D102" s="5"/>
      <c r="F102" s="13">
        <v>18599000</v>
      </c>
      <c r="G102">
        <v>13</v>
      </c>
      <c r="H102" s="15">
        <f t="shared" si="68"/>
        <v>0</v>
      </c>
      <c r="I102" s="16">
        <f t="shared" si="69"/>
        <v>0</v>
      </c>
      <c r="J102" s="15">
        <f t="shared" si="70"/>
        <v>-18599000</v>
      </c>
      <c r="K102" s="17">
        <f t="shared" si="71"/>
        <v>-13</v>
      </c>
    </row>
    <row r="103" spans="1:11" x14ac:dyDescent="0.35">
      <c r="A103" s="4" t="s">
        <v>5</v>
      </c>
      <c r="B103" s="5">
        <v>3200000</v>
      </c>
      <c r="C103">
        <v>1</v>
      </c>
      <c r="D103" s="5"/>
      <c r="F103" s="13">
        <v>3200000</v>
      </c>
      <c r="G103">
        <v>1</v>
      </c>
      <c r="H103" s="15">
        <f t="shared" si="68"/>
        <v>0</v>
      </c>
      <c r="I103" s="16">
        <f t="shared" si="69"/>
        <v>0</v>
      </c>
      <c r="J103" s="15">
        <f t="shared" si="70"/>
        <v>-3200000</v>
      </c>
      <c r="K103" s="17">
        <f t="shared" si="71"/>
        <v>-1</v>
      </c>
    </row>
    <row r="104" spans="1:11" x14ac:dyDescent="0.35">
      <c r="A104" s="4" t="s">
        <v>6</v>
      </c>
      <c r="B104" s="5">
        <v>14201000</v>
      </c>
      <c r="C104">
        <v>5</v>
      </c>
      <c r="D104" s="5"/>
      <c r="F104" s="13">
        <v>14201000</v>
      </c>
      <c r="G104">
        <v>5</v>
      </c>
      <c r="H104" s="15">
        <f t="shared" si="68"/>
        <v>0</v>
      </c>
      <c r="I104" s="16">
        <f t="shared" si="69"/>
        <v>0</v>
      </c>
      <c r="J104" s="15">
        <f t="shared" si="70"/>
        <v>-14201000</v>
      </c>
      <c r="K104" s="17">
        <f t="shared" si="71"/>
        <v>-5</v>
      </c>
    </row>
    <row r="105" spans="1:11" x14ac:dyDescent="0.35">
      <c r="A105" s="4" t="s">
        <v>7</v>
      </c>
      <c r="B105" s="5">
        <v>25828000</v>
      </c>
      <c r="C105">
        <v>5</v>
      </c>
      <c r="D105" s="5"/>
      <c r="F105" s="13">
        <v>25828000</v>
      </c>
      <c r="G105">
        <v>5</v>
      </c>
      <c r="H105" s="15">
        <f t="shared" si="68"/>
        <v>0</v>
      </c>
      <c r="I105" s="16">
        <f t="shared" si="69"/>
        <v>0</v>
      </c>
      <c r="J105" s="15">
        <f t="shared" si="70"/>
        <v>-25828000</v>
      </c>
      <c r="K105" s="17">
        <f t="shared" si="71"/>
        <v>-5</v>
      </c>
    </row>
    <row r="106" spans="1:11" x14ac:dyDescent="0.35">
      <c r="A106" s="4" t="s">
        <v>23</v>
      </c>
      <c r="B106" s="5">
        <v>6913000</v>
      </c>
      <c r="C106">
        <v>3</v>
      </c>
      <c r="D106" s="5"/>
      <c r="F106" s="13">
        <v>6913000</v>
      </c>
      <c r="G106">
        <v>3</v>
      </c>
      <c r="H106" s="15">
        <f t="shared" si="68"/>
        <v>0</v>
      </c>
      <c r="I106" s="16">
        <f t="shared" si="69"/>
        <v>0</v>
      </c>
      <c r="J106" s="15">
        <f t="shared" si="70"/>
        <v>-6913000</v>
      </c>
      <c r="K106" s="17">
        <f t="shared" si="71"/>
        <v>-3</v>
      </c>
    </row>
    <row r="107" spans="1:11" x14ac:dyDescent="0.35">
      <c r="A107" s="4" t="s">
        <v>13</v>
      </c>
      <c r="B107" s="5">
        <v>17729723</v>
      </c>
      <c r="C107">
        <v>3</v>
      </c>
      <c r="D107" s="5"/>
      <c r="F107" s="13">
        <v>17729723</v>
      </c>
      <c r="G107">
        <v>3</v>
      </c>
      <c r="H107" s="15">
        <f t="shared" si="68"/>
        <v>0</v>
      </c>
      <c r="I107" s="16">
        <f t="shared" si="69"/>
        <v>0</v>
      </c>
      <c r="J107" s="15">
        <f t="shared" si="70"/>
        <v>-17729723</v>
      </c>
      <c r="K107" s="17">
        <f t="shared" si="71"/>
        <v>-3</v>
      </c>
    </row>
    <row r="108" spans="1:11" x14ac:dyDescent="0.35">
      <c r="A108" s="4" t="s">
        <v>85</v>
      </c>
      <c r="B108" s="5"/>
      <c r="D108" s="5">
        <v>5063000</v>
      </c>
      <c r="E108">
        <v>2</v>
      </c>
      <c r="F108" s="13">
        <v>5063000</v>
      </c>
      <c r="G108">
        <v>2</v>
      </c>
      <c r="H108" s="15">
        <f t="shared" si="68"/>
        <v>3240320</v>
      </c>
      <c r="I108" s="16">
        <f t="shared" si="69"/>
        <v>1.28</v>
      </c>
      <c r="J108" s="15">
        <f t="shared" si="70"/>
        <v>3240320</v>
      </c>
      <c r="K108" s="17">
        <f t="shared" si="71"/>
        <v>1.28</v>
      </c>
    </row>
    <row r="109" spans="1:11" x14ac:dyDescent="0.35">
      <c r="A109" s="1" t="s">
        <v>45</v>
      </c>
      <c r="B109" s="2"/>
      <c r="C109" s="3"/>
      <c r="D109" s="2"/>
      <c r="E109" s="3"/>
      <c r="F109" s="12"/>
      <c r="G109" s="3"/>
      <c r="H109" s="14"/>
      <c r="J109" s="14"/>
    </row>
    <row r="110" spans="1:11" x14ac:dyDescent="0.35">
      <c r="A110" s="4" t="s">
        <v>15</v>
      </c>
      <c r="B110" s="5">
        <v>9867000</v>
      </c>
      <c r="C110">
        <v>8</v>
      </c>
      <c r="D110" s="5"/>
      <c r="F110" s="13">
        <v>9867000</v>
      </c>
      <c r="G110">
        <v>8</v>
      </c>
      <c r="H110" s="15">
        <f t="shared" ref="H110:H113" si="72">D110-(D110*0.36)</f>
        <v>0</v>
      </c>
      <c r="I110" s="16">
        <f t="shared" ref="I110:I113" si="73">E110-(E110*0.36)</f>
        <v>0</v>
      </c>
      <c r="J110" s="15">
        <f t="shared" ref="J110:J113" si="74">H110-B110</f>
        <v>-9867000</v>
      </c>
      <c r="K110" s="17">
        <f t="shared" ref="K110:K113" si="75">I110-C110</f>
        <v>-8</v>
      </c>
    </row>
    <row r="111" spans="1:11" x14ac:dyDescent="0.35">
      <c r="A111" s="4" t="s">
        <v>12</v>
      </c>
      <c r="B111" s="5">
        <v>577000</v>
      </c>
      <c r="C111">
        <v>2</v>
      </c>
      <c r="D111" s="5"/>
      <c r="F111" s="13">
        <v>577000</v>
      </c>
      <c r="G111">
        <v>2</v>
      </c>
      <c r="H111" s="15">
        <f t="shared" si="72"/>
        <v>0</v>
      </c>
      <c r="I111" s="16">
        <f t="shared" si="73"/>
        <v>0</v>
      </c>
      <c r="J111" s="15">
        <f t="shared" si="74"/>
        <v>-577000</v>
      </c>
      <c r="K111" s="17">
        <f t="shared" si="75"/>
        <v>-2</v>
      </c>
    </row>
    <row r="112" spans="1:11" x14ac:dyDescent="0.35">
      <c r="A112" s="4" t="s">
        <v>8</v>
      </c>
      <c r="B112" s="5">
        <v>46698000</v>
      </c>
      <c r="C112">
        <v>28</v>
      </c>
      <c r="D112" s="5"/>
      <c r="F112" s="13">
        <v>46698000</v>
      </c>
      <c r="G112">
        <v>28</v>
      </c>
      <c r="H112" s="15">
        <f t="shared" si="72"/>
        <v>0</v>
      </c>
      <c r="I112" s="16">
        <f t="shared" si="73"/>
        <v>0</v>
      </c>
      <c r="J112" s="15">
        <f t="shared" si="74"/>
        <v>-46698000</v>
      </c>
      <c r="K112" s="17">
        <f t="shared" si="75"/>
        <v>-28</v>
      </c>
    </row>
    <row r="113" spans="1:11" x14ac:dyDescent="0.35">
      <c r="A113" s="4" t="s">
        <v>23</v>
      </c>
      <c r="B113" s="5">
        <v>2771000</v>
      </c>
      <c r="C113">
        <v>4</v>
      </c>
      <c r="D113" s="5">
        <v>30000</v>
      </c>
      <c r="E113">
        <v>1</v>
      </c>
      <c r="F113" s="13">
        <v>2801000</v>
      </c>
      <c r="G113">
        <v>5</v>
      </c>
      <c r="H113" s="15">
        <f t="shared" si="72"/>
        <v>19200</v>
      </c>
      <c r="I113" s="16">
        <f t="shared" si="73"/>
        <v>0.64</v>
      </c>
      <c r="J113" s="15">
        <f t="shared" si="74"/>
        <v>-2751800</v>
      </c>
      <c r="K113" s="17">
        <f t="shared" si="75"/>
        <v>-3.36</v>
      </c>
    </row>
    <row r="114" spans="1:11" x14ac:dyDescent="0.35">
      <c r="A114" s="1" t="s">
        <v>46</v>
      </c>
      <c r="B114" s="2"/>
      <c r="C114" s="3"/>
      <c r="D114" s="2"/>
      <c r="E114" s="3"/>
      <c r="F114" s="12"/>
      <c r="G114" s="3"/>
      <c r="H114" s="14"/>
      <c r="J114" s="14"/>
    </row>
    <row r="115" spans="1:11" x14ac:dyDescent="0.35">
      <c r="A115" s="4" t="s">
        <v>15</v>
      </c>
      <c r="B115" s="5">
        <v>4230000</v>
      </c>
      <c r="C115">
        <v>6</v>
      </c>
      <c r="D115" s="5"/>
      <c r="F115" s="13">
        <v>4230000</v>
      </c>
      <c r="G115">
        <v>6</v>
      </c>
      <c r="H115" s="15">
        <f t="shared" ref="H115:H117" si="76">D115-(D115*0.36)</f>
        <v>0</v>
      </c>
      <c r="I115" s="16">
        <f t="shared" ref="I115:I117" si="77">E115-(E115*0.36)</f>
        <v>0</v>
      </c>
      <c r="J115" s="15">
        <f t="shared" ref="J115:J117" si="78">H115-B115</f>
        <v>-4230000</v>
      </c>
      <c r="K115" s="17">
        <f t="shared" ref="K115:K117" si="79">I115-C115</f>
        <v>-6</v>
      </c>
    </row>
    <row r="116" spans="1:11" x14ac:dyDescent="0.35">
      <c r="A116" s="4" t="s">
        <v>4</v>
      </c>
      <c r="B116" s="5">
        <v>876000</v>
      </c>
      <c r="C116">
        <v>6</v>
      </c>
      <c r="D116" s="5"/>
      <c r="F116" s="13">
        <v>876000</v>
      </c>
      <c r="G116">
        <v>6</v>
      </c>
      <c r="H116" s="15">
        <f t="shared" si="76"/>
        <v>0</v>
      </c>
      <c r="I116" s="16">
        <f t="shared" si="77"/>
        <v>0</v>
      </c>
      <c r="J116" s="15">
        <f t="shared" si="78"/>
        <v>-876000</v>
      </c>
      <c r="K116" s="17">
        <f t="shared" si="79"/>
        <v>-6</v>
      </c>
    </row>
    <row r="117" spans="1:11" x14ac:dyDescent="0.35">
      <c r="A117" s="4" t="s">
        <v>5</v>
      </c>
      <c r="B117" s="5">
        <v>21811130</v>
      </c>
      <c r="C117">
        <v>5</v>
      </c>
      <c r="D117" s="5"/>
      <c r="F117" s="13">
        <v>21811130</v>
      </c>
      <c r="G117">
        <v>5</v>
      </c>
      <c r="H117" s="15">
        <f t="shared" si="76"/>
        <v>0</v>
      </c>
      <c r="I117" s="16">
        <f t="shared" si="77"/>
        <v>0</v>
      </c>
      <c r="J117" s="15">
        <f t="shared" si="78"/>
        <v>-21811130</v>
      </c>
      <c r="K117" s="17">
        <f t="shared" si="79"/>
        <v>-5</v>
      </c>
    </row>
    <row r="118" spans="1:11" x14ac:dyDescent="0.35">
      <c r="A118" s="1" t="s">
        <v>47</v>
      </c>
      <c r="B118" s="2"/>
      <c r="C118" s="3"/>
      <c r="D118" s="2"/>
      <c r="E118" s="3"/>
      <c r="F118" s="12"/>
      <c r="G118" s="3"/>
      <c r="H118" s="14"/>
      <c r="J118" s="14"/>
    </row>
    <row r="119" spans="1:11" x14ac:dyDescent="0.35">
      <c r="A119" s="4" t="s">
        <v>4</v>
      </c>
      <c r="B119" s="5">
        <v>7450000</v>
      </c>
      <c r="C119">
        <v>2</v>
      </c>
      <c r="D119" s="5"/>
      <c r="F119" s="13">
        <v>7450000</v>
      </c>
      <c r="G119">
        <v>2</v>
      </c>
      <c r="H119" s="15">
        <f t="shared" ref="H119:H123" si="80">D119-(D119*0.36)</f>
        <v>0</v>
      </c>
      <c r="I119" s="16">
        <f t="shared" ref="I119:I123" si="81">E119-(E119*0.36)</f>
        <v>0</v>
      </c>
      <c r="J119" s="15">
        <f t="shared" ref="J119:J123" si="82">H119-B119</f>
        <v>-7450000</v>
      </c>
      <c r="K119" s="17">
        <f t="shared" ref="K119:K123" si="83">I119-C119</f>
        <v>-2</v>
      </c>
    </row>
    <row r="120" spans="1:11" x14ac:dyDescent="0.35">
      <c r="A120" s="4" t="s">
        <v>6</v>
      </c>
      <c r="B120" s="5">
        <v>14708000</v>
      </c>
      <c r="C120">
        <v>5</v>
      </c>
      <c r="D120" s="5"/>
      <c r="F120" s="13">
        <v>14708000</v>
      </c>
      <c r="G120">
        <v>5</v>
      </c>
      <c r="H120" s="15">
        <f t="shared" si="80"/>
        <v>0</v>
      </c>
      <c r="I120" s="16">
        <f t="shared" si="81"/>
        <v>0</v>
      </c>
      <c r="J120" s="15">
        <f t="shared" si="82"/>
        <v>-14708000</v>
      </c>
      <c r="K120" s="17">
        <f t="shared" si="83"/>
        <v>-5</v>
      </c>
    </row>
    <row r="121" spans="1:11" x14ac:dyDescent="0.35">
      <c r="A121" s="4" t="s">
        <v>12</v>
      </c>
      <c r="B121" s="5">
        <v>2778000</v>
      </c>
      <c r="C121">
        <v>6</v>
      </c>
      <c r="D121" s="5">
        <v>45754554</v>
      </c>
      <c r="E121">
        <v>7</v>
      </c>
      <c r="F121" s="13">
        <v>48532554</v>
      </c>
      <c r="G121">
        <v>13</v>
      </c>
      <c r="H121" s="15">
        <f t="shared" si="80"/>
        <v>29282914.560000002</v>
      </c>
      <c r="I121" s="16">
        <f t="shared" si="81"/>
        <v>4.4800000000000004</v>
      </c>
      <c r="J121" s="15">
        <f t="shared" si="82"/>
        <v>26504914.560000002</v>
      </c>
      <c r="K121" s="17">
        <f t="shared" si="83"/>
        <v>-1.5199999999999996</v>
      </c>
    </row>
    <row r="122" spans="1:11" x14ac:dyDescent="0.35">
      <c r="A122" s="4" t="s">
        <v>8</v>
      </c>
      <c r="B122" s="5">
        <v>30000</v>
      </c>
      <c r="C122">
        <v>1</v>
      </c>
      <c r="D122" s="5">
        <v>1000000</v>
      </c>
      <c r="E122">
        <v>1</v>
      </c>
      <c r="F122" s="13">
        <v>1030000</v>
      </c>
      <c r="G122">
        <v>2</v>
      </c>
      <c r="H122" s="15">
        <f t="shared" si="80"/>
        <v>640000</v>
      </c>
      <c r="I122" s="16">
        <f t="shared" si="81"/>
        <v>0.64</v>
      </c>
      <c r="J122" s="15">
        <f t="shared" si="82"/>
        <v>610000</v>
      </c>
      <c r="K122" s="17">
        <f t="shared" si="83"/>
        <v>-0.36</v>
      </c>
    </row>
    <row r="123" spans="1:11" x14ac:dyDescent="0.35">
      <c r="A123" s="4" t="s">
        <v>23</v>
      </c>
      <c r="B123" s="5">
        <v>32210000</v>
      </c>
      <c r="C123">
        <v>12</v>
      </c>
      <c r="D123" s="5"/>
      <c r="F123" s="13">
        <v>32210000</v>
      </c>
      <c r="G123">
        <v>12</v>
      </c>
      <c r="H123" s="15">
        <f t="shared" si="80"/>
        <v>0</v>
      </c>
      <c r="I123" s="16">
        <f t="shared" si="81"/>
        <v>0</v>
      </c>
      <c r="J123" s="15">
        <f t="shared" si="82"/>
        <v>-32210000</v>
      </c>
      <c r="K123" s="17">
        <f t="shared" si="83"/>
        <v>-12</v>
      </c>
    </row>
    <row r="124" spans="1:11" x14ac:dyDescent="0.35">
      <c r="A124" s="1" t="s">
        <v>48</v>
      </c>
      <c r="B124" s="2"/>
      <c r="C124" s="3"/>
      <c r="D124" s="2"/>
      <c r="E124" s="3"/>
      <c r="F124" s="12"/>
      <c r="G124" s="3"/>
      <c r="H124" s="14"/>
      <c r="J124" s="14"/>
    </row>
    <row r="125" spans="1:11" x14ac:dyDescent="0.35">
      <c r="A125" s="4" t="s">
        <v>15</v>
      </c>
      <c r="B125" s="5">
        <v>9755000</v>
      </c>
      <c r="C125">
        <v>4</v>
      </c>
      <c r="D125" s="5"/>
      <c r="F125" s="13">
        <v>9755000</v>
      </c>
      <c r="G125">
        <v>4</v>
      </c>
      <c r="H125" s="15">
        <f t="shared" ref="H125:H126" si="84">D125-(D125*0.36)</f>
        <v>0</v>
      </c>
      <c r="I125" s="16">
        <f t="shared" ref="I125:I126" si="85">E125-(E125*0.36)</f>
        <v>0</v>
      </c>
      <c r="J125" s="15">
        <f t="shared" ref="J125:J126" si="86">H125-B125</f>
        <v>-9755000</v>
      </c>
      <c r="K125" s="17">
        <f t="shared" ref="K125:K126" si="87">I125-C125</f>
        <v>-4</v>
      </c>
    </row>
    <row r="126" spans="1:11" x14ac:dyDescent="0.35">
      <c r="A126" s="4" t="s">
        <v>4</v>
      </c>
      <c r="B126" s="5">
        <v>10377600</v>
      </c>
      <c r="C126">
        <v>7</v>
      </c>
      <c r="D126" s="5">
        <v>1324000</v>
      </c>
      <c r="E126">
        <v>2</v>
      </c>
      <c r="F126" s="13">
        <v>11701600</v>
      </c>
      <c r="G126">
        <v>9</v>
      </c>
      <c r="H126" s="15">
        <f t="shared" si="84"/>
        <v>847360</v>
      </c>
      <c r="I126" s="16">
        <f t="shared" si="85"/>
        <v>1.28</v>
      </c>
      <c r="J126" s="15">
        <f t="shared" si="86"/>
        <v>-9530240</v>
      </c>
      <c r="K126" s="17">
        <f t="shared" si="87"/>
        <v>-5.72</v>
      </c>
    </row>
    <row r="127" spans="1:11" x14ac:dyDescent="0.35">
      <c r="A127" s="1" t="s">
        <v>49</v>
      </c>
      <c r="B127" s="2"/>
      <c r="C127" s="3"/>
      <c r="D127" s="2"/>
      <c r="E127" s="3"/>
      <c r="F127" s="12"/>
      <c r="G127" s="3"/>
      <c r="H127" s="14"/>
      <c r="J127" s="14"/>
    </row>
    <row r="128" spans="1:11" x14ac:dyDescent="0.35">
      <c r="A128" s="4" t="s">
        <v>5</v>
      </c>
      <c r="B128" s="5">
        <v>6694000</v>
      </c>
      <c r="C128">
        <v>13</v>
      </c>
      <c r="D128" s="5"/>
      <c r="F128" s="13">
        <v>6694000</v>
      </c>
      <c r="G128">
        <v>13</v>
      </c>
      <c r="H128" s="15">
        <f t="shared" ref="H128:H129" si="88">D128-(D128*0.36)</f>
        <v>0</v>
      </c>
      <c r="I128" s="16">
        <f t="shared" ref="I128:I129" si="89">E128-(E128*0.36)</f>
        <v>0</v>
      </c>
      <c r="J128" s="15">
        <f t="shared" ref="J128:J129" si="90">H128-B128</f>
        <v>-6694000</v>
      </c>
      <c r="K128" s="17">
        <f t="shared" ref="K128:K129" si="91">I128-C128</f>
        <v>-13</v>
      </c>
    </row>
    <row r="129" spans="1:11" x14ac:dyDescent="0.35">
      <c r="A129" s="4" t="s">
        <v>85</v>
      </c>
      <c r="B129" s="5"/>
      <c r="D129" s="5">
        <v>30000</v>
      </c>
      <c r="E129">
        <v>1</v>
      </c>
      <c r="F129" s="13">
        <v>30000</v>
      </c>
      <c r="G129">
        <v>1</v>
      </c>
      <c r="H129" s="15">
        <f t="shared" si="88"/>
        <v>19200</v>
      </c>
      <c r="I129" s="16">
        <f t="shared" si="89"/>
        <v>0.64</v>
      </c>
      <c r="J129" s="15">
        <f t="shared" si="90"/>
        <v>19200</v>
      </c>
      <c r="K129" s="17">
        <f t="shared" si="91"/>
        <v>0.64</v>
      </c>
    </row>
    <row r="130" spans="1:11" x14ac:dyDescent="0.35">
      <c r="A130" s="1" t="s">
        <v>50</v>
      </c>
      <c r="B130" s="2"/>
      <c r="C130" s="3"/>
      <c r="D130" s="2"/>
      <c r="E130" s="3"/>
      <c r="F130" s="12"/>
      <c r="G130" s="3"/>
      <c r="H130" s="14"/>
      <c r="J130" s="14"/>
    </row>
    <row r="131" spans="1:11" x14ac:dyDescent="0.35">
      <c r="A131" s="4" t="s">
        <v>4</v>
      </c>
      <c r="B131" s="5">
        <v>1392580</v>
      </c>
      <c r="C131">
        <v>3</v>
      </c>
      <c r="D131" s="5"/>
      <c r="F131" s="13">
        <v>1392580</v>
      </c>
      <c r="G131">
        <v>3</v>
      </c>
      <c r="H131" s="15">
        <f t="shared" ref="H131:H132" si="92">D131-(D131*0.36)</f>
        <v>0</v>
      </c>
      <c r="I131" s="16">
        <f t="shared" ref="I131:I132" si="93">E131-(E131*0.36)</f>
        <v>0</v>
      </c>
      <c r="J131" s="15">
        <f t="shared" ref="J131:J132" si="94">H131-B131</f>
        <v>-1392580</v>
      </c>
      <c r="K131" s="17">
        <f t="shared" ref="K131:K132" si="95">I131-C131</f>
        <v>-3</v>
      </c>
    </row>
    <row r="132" spans="1:11" x14ac:dyDescent="0.35">
      <c r="A132" s="4" t="s">
        <v>6</v>
      </c>
      <c r="B132" s="5">
        <v>1194000</v>
      </c>
      <c r="C132">
        <v>1</v>
      </c>
      <c r="D132" s="5"/>
      <c r="F132" s="13">
        <v>1194000</v>
      </c>
      <c r="G132">
        <v>1</v>
      </c>
      <c r="H132" s="15">
        <f t="shared" si="92"/>
        <v>0</v>
      </c>
      <c r="I132" s="16">
        <f t="shared" si="93"/>
        <v>0</v>
      </c>
      <c r="J132" s="15">
        <f t="shared" si="94"/>
        <v>-1194000</v>
      </c>
      <c r="K132" s="17">
        <f t="shared" si="95"/>
        <v>-1</v>
      </c>
    </row>
    <row r="133" spans="1:11" x14ac:dyDescent="0.35">
      <c r="A133" s="1" t="s">
        <v>51</v>
      </c>
      <c r="B133" s="2"/>
      <c r="C133" s="3"/>
      <c r="D133" s="2"/>
      <c r="E133" s="3"/>
      <c r="F133" s="12"/>
      <c r="G133" s="3"/>
      <c r="H133" s="14"/>
      <c r="J133" s="14"/>
    </row>
    <row r="134" spans="1:11" x14ac:dyDescent="0.35">
      <c r="A134" s="4" t="s">
        <v>4</v>
      </c>
      <c r="B134" s="5">
        <v>18085625</v>
      </c>
      <c r="C134">
        <v>5</v>
      </c>
      <c r="D134" s="5"/>
      <c r="F134" s="13">
        <v>18085625</v>
      </c>
      <c r="G134">
        <v>5</v>
      </c>
      <c r="H134" s="15">
        <f t="shared" ref="H134" si="96">D134-(D134*0.36)</f>
        <v>0</v>
      </c>
      <c r="I134" s="16">
        <f t="shared" ref="I134" si="97">E134-(E134*0.36)</f>
        <v>0</v>
      </c>
      <c r="J134" s="15">
        <f t="shared" ref="J134" si="98">H134-B134</f>
        <v>-18085625</v>
      </c>
      <c r="K134" s="17">
        <f t="shared" ref="K134" si="99">I134-C134</f>
        <v>-5</v>
      </c>
    </row>
    <row r="135" spans="1:11" x14ac:dyDescent="0.35">
      <c r="A135" s="1" t="s">
        <v>52</v>
      </c>
      <c r="B135" s="2"/>
      <c r="C135" s="3"/>
      <c r="D135" s="2"/>
      <c r="E135" s="3"/>
      <c r="F135" s="12"/>
      <c r="G135" s="3"/>
      <c r="H135" s="14"/>
      <c r="J135" s="14"/>
    </row>
    <row r="136" spans="1:11" x14ac:dyDescent="0.35">
      <c r="A136" s="4" t="s">
        <v>15</v>
      </c>
      <c r="B136" s="5">
        <v>1236200</v>
      </c>
      <c r="C136">
        <v>2</v>
      </c>
      <c r="D136" s="5"/>
      <c r="F136" s="13">
        <v>1236200</v>
      </c>
      <c r="G136">
        <v>2</v>
      </c>
      <c r="H136" s="15">
        <f t="shared" ref="H136:I139" si="100">D136-(D136*0.36)</f>
        <v>0</v>
      </c>
      <c r="I136" s="16">
        <f t="shared" si="100"/>
        <v>0</v>
      </c>
      <c r="J136" s="15">
        <f t="shared" ref="J136:K139" si="101">H136-B136</f>
        <v>-1236200</v>
      </c>
      <c r="K136" s="17">
        <f t="shared" si="101"/>
        <v>-2</v>
      </c>
    </row>
    <row r="137" spans="1:11" x14ac:dyDescent="0.35">
      <c r="A137" s="4" t="s">
        <v>4</v>
      </c>
      <c r="B137" s="5">
        <v>12167100</v>
      </c>
      <c r="C137">
        <v>6</v>
      </c>
      <c r="D137" s="5"/>
      <c r="F137" s="13">
        <v>12167100</v>
      </c>
      <c r="G137">
        <v>6</v>
      </c>
      <c r="H137" s="15">
        <f t="shared" si="100"/>
        <v>0</v>
      </c>
      <c r="I137" s="16">
        <f t="shared" si="100"/>
        <v>0</v>
      </c>
      <c r="J137" s="15">
        <f t="shared" si="101"/>
        <v>-12167100</v>
      </c>
      <c r="K137" s="17">
        <f t="shared" si="101"/>
        <v>-6</v>
      </c>
    </row>
    <row r="138" spans="1:11" x14ac:dyDescent="0.35">
      <c r="A138" s="4" t="s">
        <v>17</v>
      </c>
      <c r="B138" s="5">
        <v>2300000</v>
      </c>
      <c r="C138">
        <v>2</v>
      </c>
      <c r="D138" s="5"/>
      <c r="F138" s="13">
        <v>2300000</v>
      </c>
      <c r="G138">
        <v>2</v>
      </c>
      <c r="H138" s="15">
        <f t="shared" si="100"/>
        <v>0</v>
      </c>
      <c r="I138" s="16">
        <f t="shared" si="100"/>
        <v>0</v>
      </c>
      <c r="J138" s="15">
        <f t="shared" si="101"/>
        <v>-2300000</v>
      </c>
      <c r="K138" s="17">
        <f t="shared" si="101"/>
        <v>-2</v>
      </c>
    </row>
    <row r="139" spans="1:11" x14ac:dyDescent="0.35">
      <c r="A139" s="4" t="s">
        <v>85</v>
      </c>
      <c r="B139" s="5"/>
      <c r="D139" s="5">
        <v>800000</v>
      </c>
      <c r="E139">
        <v>1</v>
      </c>
      <c r="F139" s="13">
        <v>800000</v>
      </c>
      <c r="G139">
        <v>1</v>
      </c>
      <c r="H139" s="15">
        <f t="shared" si="100"/>
        <v>512000</v>
      </c>
      <c r="I139" s="16">
        <f t="shared" si="100"/>
        <v>0.64</v>
      </c>
      <c r="J139" s="15">
        <f t="shared" si="101"/>
        <v>512000</v>
      </c>
      <c r="K139" s="17">
        <f t="shared" si="101"/>
        <v>0.64</v>
      </c>
    </row>
    <row r="140" spans="1:11" x14ac:dyDescent="0.35">
      <c r="A140" s="1" t="s">
        <v>53</v>
      </c>
      <c r="B140" s="2"/>
      <c r="C140" s="3"/>
      <c r="D140" s="2"/>
      <c r="E140" s="3"/>
      <c r="F140" s="12"/>
      <c r="G140" s="3"/>
      <c r="H140" s="14"/>
      <c r="J140" s="14"/>
    </row>
    <row r="141" spans="1:11" x14ac:dyDescent="0.35">
      <c r="A141" s="4" t="s">
        <v>4</v>
      </c>
      <c r="B141" s="5">
        <v>15828700</v>
      </c>
      <c r="C141">
        <v>5</v>
      </c>
      <c r="D141" s="5"/>
      <c r="F141" s="13">
        <v>15828700</v>
      </c>
      <c r="G141">
        <v>5</v>
      </c>
      <c r="H141" s="15">
        <f t="shared" ref="H141:H143" si="102">D141-(D141*0.36)</f>
        <v>0</v>
      </c>
      <c r="I141" s="16">
        <f t="shared" ref="I141:I143" si="103">E141-(E141*0.36)</f>
        <v>0</v>
      </c>
      <c r="J141" s="15">
        <f t="shared" ref="J141:J143" si="104">H141-B141</f>
        <v>-15828700</v>
      </c>
      <c r="K141" s="17">
        <f t="shared" ref="K141:K143" si="105">I141-C141</f>
        <v>-5</v>
      </c>
    </row>
    <row r="142" spans="1:11" x14ac:dyDescent="0.35">
      <c r="A142" s="4" t="s">
        <v>5</v>
      </c>
      <c r="B142" s="5">
        <v>566000</v>
      </c>
      <c r="C142">
        <v>1</v>
      </c>
      <c r="D142" s="5"/>
      <c r="F142" s="13">
        <v>566000</v>
      </c>
      <c r="G142">
        <v>1</v>
      </c>
      <c r="H142" s="15">
        <f t="shared" si="102"/>
        <v>0</v>
      </c>
      <c r="I142" s="16">
        <f t="shared" si="103"/>
        <v>0</v>
      </c>
      <c r="J142" s="15">
        <f t="shared" si="104"/>
        <v>-566000</v>
      </c>
      <c r="K142" s="17">
        <f t="shared" si="105"/>
        <v>-1</v>
      </c>
    </row>
    <row r="143" spans="1:11" x14ac:dyDescent="0.35">
      <c r="A143" s="4" t="s">
        <v>85</v>
      </c>
      <c r="B143" s="5"/>
      <c r="D143" s="5">
        <v>2080000</v>
      </c>
      <c r="E143">
        <v>2</v>
      </c>
      <c r="F143" s="13">
        <v>2080000</v>
      </c>
      <c r="G143">
        <v>2</v>
      </c>
      <c r="H143" s="15">
        <f t="shared" si="102"/>
        <v>1331200</v>
      </c>
      <c r="I143" s="16">
        <f t="shared" si="103"/>
        <v>1.28</v>
      </c>
      <c r="J143" s="15">
        <f t="shared" si="104"/>
        <v>1331200</v>
      </c>
      <c r="K143" s="17">
        <f t="shared" si="105"/>
        <v>1.28</v>
      </c>
    </row>
    <row r="144" spans="1:11" x14ac:dyDescent="0.35">
      <c r="A144" s="1" t="s">
        <v>54</v>
      </c>
      <c r="B144" s="2"/>
      <c r="C144" s="3"/>
      <c r="D144" s="2"/>
      <c r="E144" s="3"/>
      <c r="F144" s="12"/>
      <c r="G144" s="3"/>
      <c r="H144" s="14"/>
      <c r="J144" s="14"/>
    </row>
    <row r="145" spans="1:11" x14ac:dyDescent="0.35">
      <c r="A145" s="4" t="s">
        <v>55</v>
      </c>
      <c r="B145" s="5">
        <v>5813000</v>
      </c>
      <c r="C145">
        <v>2</v>
      </c>
      <c r="D145" s="5"/>
      <c r="F145" s="13">
        <v>5813000</v>
      </c>
      <c r="G145">
        <v>2</v>
      </c>
      <c r="H145" s="15">
        <f t="shared" ref="H145:H150" si="106">D145-(D145*0.36)</f>
        <v>0</v>
      </c>
      <c r="I145" s="16">
        <f t="shared" ref="I145:I150" si="107">E145-(E145*0.36)</f>
        <v>0</v>
      </c>
      <c r="J145" s="15">
        <f t="shared" ref="J145:J150" si="108">H145-B145</f>
        <v>-5813000</v>
      </c>
      <c r="K145" s="17">
        <f t="shared" ref="K145:K150" si="109">I145-C145</f>
        <v>-2</v>
      </c>
    </row>
    <row r="146" spans="1:11" x14ac:dyDescent="0.35">
      <c r="A146" s="4" t="s">
        <v>56</v>
      </c>
      <c r="B146" s="5">
        <v>22156290</v>
      </c>
      <c r="C146">
        <v>11</v>
      </c>
      <c r="D146" s="5"/>
      <c r="F146" s="13">
        <v>22156290</v>
      </c>
      <c r="G146">
        <v>11</v>
      </c>
      <c r="H146" s="15">
        <f t="shared" si="106"/>
        <v>0</v>
      </c>
      <c r="I146" s="16">
        <f t="shared" si="107"/>
        <v>0</v>
      </c>
      <c r="J146" s="15">
        <f t="shared" si="108"/>
        <v>-22156290</v>
      </c>
      <c r="K146" s="17">
        <f t="shared" si="109"/>
        <v>-11</v>
      </c>
    </row>
    <row r="147" spans="1:11" x14ac:dyDescent="0.35">
      <c r="A147" s="4" t="s">
        <v>20</v>
      </c>
      <c r="B147" s="5">
        <v>147200</v>
      </c>
      <c r="C147">
        <v>1</v>
      </c>
      <c r="D147" s="5"/>
      <c r="F147" s="13">
        <v>147200</v>
      </c>
      <c r="G147">
        <v>1</v>
      </c>
      <c r="H147" s="15">
        <f t="shared" si="106"/>
        <v>0</v>
      </c>
      <c r="I147" s="16">
        <f t="shared" si="107"/>
        <v>0</v>
      </c>
      <c r="J147" s="15">
        <f t="shared" si="108"/>
        <v>-147200</v>
      </c>
      <c r="K147" s="17">
        <f t="shared" si="109"/>
        <v>-1</v>
      </c>
    </row>
    <row r="148" spans="1:11" x14ac:dyDescent="0.35">
      <c r="A148" s="4" t="s">
        <v>57</v>
      </c>
      <c r="B148" s="5">
        <v>27478670</v>
      </c>
      <c r="C148">
        <v>8</v>
      </c>
      <c r="D148" s="5"/>
      <c r="F148" s="13">
        <v>27478670</v>
      </c>
      <c r="G148">
        <v>8</v>
      </c>
      <c r="H148" s="15">
        <f t="shared" si="106"/>
        <v>0</v>
      </c>
      <c r="I148" s="16">
        <f t="shared" si="107"/>
        <v>0</v>
      </c>
      <c r="J148" s="15">
        <f t="shared" si="108"/>
        <v>-27478670</v>
      </c>
      <c r="K148" s="17">
        <f t="shared" si="109"/>
        <v>-8</v>
      </c>
    </row>
    <row r="149" spans="1:11" x14ac:dyDescent="0.35">
      <c r="A149" s="4" t="s">
        <v>58</v>
      </c>
      <c r="B149" s="5">
        <v>44075000</v>
      </c>
      <c r="C149">
        <v>22</v>
      </c>
      <c r="D149" s="5">
        <v>1936000</v>
      </c>
      <c r="E149">
        <v>2</v>
      </c>
      <c r="F149" s="13">
        <v>46011000</v>
      </c>
      <c r="G149">
        <v>24</v>
      </c>
      <c r="H149" s="15">
        <f t="shared" si="106"/>
        <v>1239040</v>
      </c>
      <c r="I149" s="16">
        <f t="shared" si="107"/>
        <v>1.28</v>
      </c>
      <c r="J149" s="15">
        <f t="shared" si="108"/>
        <v>-42835960</v>
      </c>
      <c r="K149" s="17">
        <f t="shared" si="109"/>
        <v>-20.72</v>
      </c>
    </row>
    <row r="150" spans="1:11" x14ac:dyDescent="0.35">
      <c r="A150" s="4" t="s">
        <v>21</v>
      </c>
      <c r="B150" s="5">
        <v>7655000</v>
      </c>
      <c r="C150">
        <v>2</v>
      </c>
      <c r="D150" s="5"/>
      <c r="F150" s="13">
        <v>7655000</v>
      </c>
      <c r="G150">
        <v>2</v>
      </c>
      <c r="H150" s="15">
        <f t="shared" si="106"/>
        <v>0</v>
      </c>
      <c r="I150" s="16">
        <f t="shared" si="107"/>
        <v>0</v>
      </c>
      <c r="J150" s="15">
        <f t="shared" si="108"/>
        <v>-7655000</v>
      </c>
      <c r="K150" s="17">
        <f t="shared" si="109"/>
        <v>-2</v>
      </c>
    </row>
    <row r="151" spans="1:11" x14ac:dyDescent="0.35">
      <c r="A151" s="1" t="s">
        <v>59</v>
      </c>
      <c r="B151" s="2"/>
      <c r="C151" s="3"/>
      <c r="D151" s="2"/>
      <c r="E151" s="3"/>
      <c r="F151" s="12"/>
      <c r="G151" s="3"/>
      <c r="H151" s="14"/>
      <c r="J151" s="14"/>
    </row>
    <row r="152" spans="1:11" x14ac:dyDescent="0.35">
      <c r="A152" s="4" t="s">
        <v>15</v>
      </c>
      <c r="B152" s="5">
        <v>2039000</v>
      </c>
      <c r="C152">
        <v>2</v>
      </c>
      <c r="D152" s="5"/>
      <c r="F152" s="13">
        <v>2039000</v>
      </c>
      <c r="G152">
        <v>2</v>
      </c>
      <c r="H152" s="15">
        <f t="shared" ref="H152:I156" si="110">D152-(D152*0.36)</f>
        <v>0</v>
      </c>
      <c r="I152" s="16">
        <f t="shared" si="110"/>
        <v>0</v>
      </c>
      <c r="J152" s="15">
        <f t="shared" ref="J152:K156" si="111">H152-B152</f>
        <v>-2039000</v>
      </c>
      <c r="K152" s="17">
        <f t="shared" si="111"/>
        <v>-2</v>
      </c>
    </row>
    <row r="153" spans="1:11" x14ac:dyDescent="0.35">
      <c r="A153" s="4" t="s">
        <v>8</v>
      </c>
      <c r="B153" s="5">
        <v>10500000</v>
      </c>
      <c r="C153">
        <v>2</v>
      </c>
      <c r="D153" s="5"/>
      <c r="F153" s="13">
        <v>10500000</v>
      </c>
      <c r="G153">
        <v>2</v>
      </c>
      <c r="H153" s="15">
        <f t="shared" si="110"/>
        <v>0</v>
      </c>
      <c r="I153" s="16">
        <f t="shared" si="110"/>
        <v>0</v>
      </c>
      <c r="J153" s="15">
        <f t="shared" si="111"/>
        <v>-10500000</v>
      </c>
      <c r="K153" s="17">
        <f t="shared" si="111"/>
        <v>-2</v>
      </c>
    </row>
    <row r="154" spans="1:11" x14ac:dyDescent="0.35">
      <c r="A154" s="4" t="s">
        <v>60</v>
      </c>
      <c r="B154" s="5">
        <v>1033000</v>
      </c>
      <c r="C154">
        <v>2</v>
      </c>
      <c r="D154" s="5"/>
      <c r="F154" s="13">
        <v>1033000</v>
      </c>
      <c r="G154">
        <v>2</v>
      </c>
      <c r="H154" s="15">
        <f t="shared" si="110"/>
        <v>0</v>
      </c>
      <c r="I154" s="16">
        <f t="shared" si="110"/>
        <v>0</v>
      </c>
      <c r="J154" s="15">
        <f t="shared" si="111"/>
        <v>-1033000</v>
      </c>
      <c r="K154" s="17">
        <f t="shared" si="111"/>
        <v>-2</v>
      </c>
    </row>
    <row r="155" spans="1:11" x14ac:dyDescent="0.35">
      <c r="A155" s="4" t="s">
        <v>17</v>
      </c>
      <c r="B155" s="5">
        <v>1500000</v>
      </c>
      <c r="C155">
        <v>1</v>
      </c>
      <c r="D155" s="5"/>
      <c r="F155" s="13">
        <v>1500000</v>
      </c>
      <c r="G155">
        <v>1</v>
      </c>
      <c r="H155" s="15">
        <f t="shared" si="110"/>
        <v>0</v>
      </c>
      <c r="I155" s="16">
        <f t="shared" si="110"/>
        <v>0</v>
      </c>
      <c r="J155" s="15">
        <f t="shared" si="111"/>
        <v>-1500000</v>
      </c>
      <c r="K155" s="17">
        <f t="shared" si="111"/>
        <v>-1</v>
      </c>
    </row>
    <row r="156" spans="1:11" x14ac:dyDescent="0.35">
      <c r="A156" s="4" t="s">
        <v>18</v>
      </c>
      <c r="B156" s="5">
        <v>3193000</v>
      </c>
      <c r="C156">
        <v>3</v>
      </c>
      <c r="D156" s="5"/>
      <c r="F156" s="13">
        <v>3193000</v>
      </c>
      <c r="G156">
        <v>3</v>
      </c>
      <c r="H156" s="15">
        <f t="shared" si="110"/>
        <v>0</v>
      </c>
      <c r="I156" s="16">
        <f t="shared" si="110"/>
        <v>0</v>
      </c>
      <c r="J156" s="15">
        <f t="shared" si="111"/>
        <v>-3193000</v>
      </c>
      <c r="K156" s="17">
        <f t="shared" si="111"/>
        <v>-3</v>
      </c>
    </row>
    <row r="157" spans="1:11" x14ac:dyDescent="0.35">
      <c r="A157" s="1" t="s">
        <v>61</v>
      </c>
      <c r="B157" s="2"/>
      <c r="C157" s="3"/>
      <c r="D157" s="2"/>
      <c r="E157" s="3"/>
      <c r="F157" s="12"/>
      <c r="G157" s="3"/>
      <c r="H157" s="14"/>
      <c r="J157" s="14"/>
    </row>
    <row r="158" spans="1:11" x14ac:dyDescent="0.35">
      <c r="A158" s="4" t="s">
        <v>10</v>
      </c>
      <c r="B158" s="5">
        <v>16195779</v>
      </c>
      <c r="C158">
        <v>17</v>
      </c>
      <c r="D158" s="5">
        <v>30000</v>
      </c>
      <c r="E158">
        <v>1</v>
      </c>
      <c r="F158" s="13">
        <v>16225779</v>
      </c>
      <c r="G158">
        <v>18</v>
      </c>
      <c r="H158" s="15">
        <f t="shared" ref="H158" si="112">D158-(D158*0.36)</f>
        <v>19200</v>
      </c>
      <c r="I158" s="16">
        <f t="shared" ref="I158" si="113">E158-(E158*0.36)</f>
        <v>0.64</v>
      </c>
      <c r="J158" s="15">
        <f t="shared" ref="J158" si="114">H158-B158</f>
        <v>-16176579</v>
      </c>
      <c r="K158" s="17">
        <f t="shared" ref="K158" si="115">I158-C158</f>
        <v>-16.36</v>
      </c>
    </row>
    <row r="159" spans="1:11" x14ac:dyDescent="0.35">
      <c r="A159" s="1" t="s">
        <v>62</v>
      </c>
      <c r="B159" s="2"/>
      <c r="C159" s="3"/>
      <c r="D159" s="2"/>
      <c r="E159" s="3"/>
      <c r="F159" s="12"/>
      <c r="G159" s="3"/>
      <c r="H159" s="14"/>
      <c r="J159" s="14"/>
    </row>
    <row r="160" spans="1:11" x14ac:dyDescent="0.35">
      <c r="A160" s="4" t="s">
        <v>17</v>
      </c>
      <c r="B160" s="5">
        <v>4053000</v>
      </c>
      <c r="C160">
        <v>1</v>
      </c>
      <c r="D160" s="5"/>
      <c r="F160" s="13">
        <v>4053000</v>
      </c>
      <c r="G160">
        <v>1</v>
      </c>
      <c r="H160" s="15">
        <f t="shared" ref="H160:H162" si="116">D160-(D160*0.36)</f>
        <v>0</v>
      </c>
      <c r="I160" s="16">
        <f t="shared" ref="I160:I162" si="117">E160-(E160*0.36)</f>
        <v>0</v>
      </c>
      <c r="J160" s="15">
        <f t="shared" ref="J160:J162" si="118">H160-B160</f>
        <v>-4053000</v>
      </c>
      <c r="K160" s="17">
        <f t="shared" ref="K160:K162" si="119">I160-C160</f>
        <v>-1</v>
      </c>
    </row>
    <row r="161" spans="1:11" x14ac:dyDescent="0.35">
      <c r="A161" s="4" t="s">
        <v>6</v>
      </c>
      <c r="B161" s="5">
        <v>3058000</v>
      </c>
      <c r="C161">
        <v>2</v>
      </c>
      <c r="D161" s="5"/>
      <c r="F161" s="13">
        <v>3058000</v>
      </c>
      <c r="G161">
        <v>2</v>
      </c>
      <c r="H161" s="15">
        <f t="shared" si="116"/>
        <v>0</v>
      </c>
      <c r="I161" s="16">
        <f t="shared" si="117"/>
        <v>0</v>
      </c>
      <c r="J161" s="15">
        <f t="shared" si="118"/>
        <v>-3058000</v>
      </c>
      <c r="K161" s="17">
        <f t="shared" si="119"/>
        <v>-2</v>
      </c>
    </row>
    <row r="162" spans="1:11" x14ac:dyDescent="0.35">
      <c r="A162" s="4" t="s">
        <v>12</v>
      </c>
      <c r="B162" s="5">
        <v>1885000</v>
      </c>
      <c r="C162">
        <v>1</v>
      </c>
      <c r="D162" s="5"/>
      <c r="F162" s="13">
        <v>1885000</v>
      </c>
      <c r="G162">
        <v>1</v>
      </c>
      <c r="H162" s="15">
        <f t="shared" si="116"/>
        <v>0</v>
      </c>
      <c r="I162" s="16">
        <f t="shared" si="117"/>
        <v>0</v>
      </c>
      <c r="J162" s="15">
        <f t="shared" si="118"/>
        <v>-1885000</v>
      </c>
      <c r="K162" s="17">
        <f t="shared" si="119"/>
        <v>-1</v>
      </c>
    </row>
    <row r="163" spans="1:11" x14ac:dyDescent="0.35">
      <c r="A163" s="1" t="s">
        <v>63</v>
      </c>
      <c r="B163" s="2"/>
      <c r="C163" s="3"/>
      <c r="D163" s="2"/>
      <c r="E163" s="3"/>
      <c r="F163" s="12"/>
      <c r="G163" s="3"/>
      <c r="H163" s="14"/>
      <c r="J163" s="14"/>
    </row>
    <row r="164" spans="1:11" x14ac:dyDescent="0.35">
      <c r="A164" s="4" t="s">
        <v>4</v>
      </c>
      <c r="B164" s="5">
        <v>32001065</v>
      </c>
      <c r="C164">
        <v>14</v>
      </c>
      <c r="D164" s="5"/>
      <c r="F164" s="13">
        <v>32001065</v>
      </c>
      <c r="G164">
        <v>14</v>
      </c>
      <c r="H164" s="15">
        <f t="shared" ref="H164:H167" si="120">D164-(D164*0.36)</f>
        <v>0</v>
      </c>
      <c r="I164" s="16">
        <f t="shared" ref="I164:I167" si="121">E164-(E164*0.36)</f>
        <v>0</v>
      </c>
      <c r="J164" s="15">
        <f t="shared" ref="J164:J167" si="122">H164-B164</f>
        <v>-32001065</v>
      </c>
      <c r="K164" s="17">
        <f t="shared" ref="K164:K167" si="123">I164-C164</f>
        <v>-14</v>
      </c>
    </row>
    <row r="165" spans="1:11" x14ac:dyDescent="0.35">
      <c r="A165" s="4" t="s">
        <v>6</v>
      </c>
      <c r="B165" s="5">
        <v>5657500</v>
      </c>
      <c r="C165">
        <v>1</v>
      </c>
      <c r="D165" s="5"/>
      <c r="F165" s="13">
        <v>5657500</v>
      </c>
      <c r="G165">
        <v>1</v>
      </c>
      <c r="H165" s="15">
        <f t="shared" si="120"/>
        <v>0</v>
      </c>
      <c r="I165" s="16">
        <f t="shared" si="121"/>
        <v>0</v>
      </c>
      <c r="J165" s="15">
        <f t="shared" si="122"/>
        <v>-5657500</v>
      </c>
      <c r="K165" s="17">
        <f t="shared" si="123"/>
        <v>-1</v>
      </c>
    </row>
    <row r="166" spans="1:11" x14ac:dyDescent="0.35">
      <c r="A166" s="4" t="s">
        <v>7</v>
      </c>
      <c r="B166" s="5">
        <v>20399000</v>
      </c>
      <c r="C166">
        <v>3</v>
      </c>
      <c r="D166" s="5"/>
      <c r="F166" s="13">
        <v>20399000</v>
      </c>
      <c r="G166">
        <v>3</v>
      </c>
      <c r="H166" s="15">
        <f t="shared" si="120"/>
        <v>0</v>
      </c>
      <c r="I166" s="16">
        <f t="shared" si="121"/>
        <v>0</v>
      </c>
      <c r="J166" s="15">
        <f t="shared" si="122"/>
        <v>-20399000</v>
      </c>
      <c r="K166" s="17">
        <f t="shared" si="123"/>
        <v>-3</v>
      </c>
    </row>
    <row r="167" spans="1:11" x14ac:dyDescent="0.35">
      <c r="A167" s="4" t="s">
        <v>85</v>
      </c>
      <c r="B167" s="5"/>
      <c r="D167" s="5">
        <v>3482000</v>
      </c>
      <c r="E167">
        <v>3</v>
      </c>
      <c r="F167" s="13">
        <v>3482000</v>
      </c>
      <c r="G167">
        <v>3</v>
      </c>
      <c r="H167" s="15">
        <f t="shared" si="120"/>
        <v>2228480</v>
      </c>
      <c r="I167" s="16">
        <f t="shared" si="121"/>
        <v>1.92</v>
      </c>
      <c r="J167" s="15">
        <f t="shared" si="122"/>
        <v>2228480</v>
      </c>
      <c r="K167" s="17">
        <f t="shared" si="123"/>
        <v>1.92</v>
      </c>
    </row>
    <row r="168" spans="1:11" x14ac:dyDescent="0.35">
      <c r="A168" s="1" t="s">
        <v>64</v>
      </c>
      <c r="B168" s="2"/>
      <c r="C168" s="3"/>
      <c r="D168" s="2"/>
      <c r="E168" s="3"/>
      <c r="F168" s="12"/>
      <c r="G168" s="3"/>
      <c r="H168" s="14"/>
      <c r="J168" s="14"/>
    </row>
    <row r="169" spans="1:11" x14ac:dyDescent="0.35">
      <c r="A169" s="4" t="s">
        <v>4</v>
      </c>
      <c r="B169" s="5">
        <v>18322520</v>
      </c>
      <c r="C169">
        <v>6</v>
      </c>
      <c r="D169" s="5"/>
      <c r="F169" s="13">
        <v>18322520</v>
      </c>
      <c r="G169">
        <v>6</v>
      </c>
      <c r="H169" s="15">
        <f t="shared" ref="H169:H172" si="124">D169-(D169*0.36)</f>
        <v>0</v>
      </c>
      <c r="I169" s="16">
        <f t="shared" ref="I169:I172" si="125">E169-(E169*0.36)</f>
        <v>0</v>
      </c>
      <c r="J169" s="15">
        <f t="shared" ref="J169:J172" si="126">H169-B169</f>
        <v>-18322520</v>
      </c>
      <c r="K169" s="17">
        <f t="shared" ref="K169:K172" si="127">I169-C169</f>
        <v>-6</v>
      </c>
    </row>
    <row r="170" spans="1:11" x14ac:dyDescent="0.35">
      <c r="A170" s="4" t="s">
        <v>6</v>
      </c>
      <c r="B170" s="5">
        <v>28359000</v>
      </c>
      <c r="C170">
        <v>5</v>
      </c>
      <c r="D170" s="5"/>
      <c r="F170" s="13">
        <v>28359000</v>
      </c>
      <c r="G170">
        <v>5</v>
      </c>
      <c r="H170" s="15">
        <f t="shared" si="124"/>
        <v>0</v>
      </c>
      <c r="I170" s="16">
        <f t="shared" si="125"/>
        <v>0</v>
      </c>
      <c r="J170" s="15">
        <f t="shared" si="126"/>
        <v>-28359000</v>
      </c>
      <c r="K170" s="17">
        <f t="shared" si="127"/>
        <v>-5</v>
      </c>
    </row>
    <row r="171" spans="1:11" x14ac:dyDescent="0.35">
      <c r="A171" s="4" t="s">
        <v>7</v>
      </c>
      <c r="B171" s="5">
        <v>550000</v>
      </c>
      <c r="C171">
        <v>2</v>
      </c>
      <c r="D171" s="5"/>
      <c r="F171" s="13">
        <v>550000</v>
      </c>
      <c r="G171">
        <v>2</v>
      </c>
      <c r="H171" s="15">
        <f t="shared" si="124"/>
        <v>0</v>
      </c>
      <c r="I171" s="16">
        <f t="shared" si="125"/>
        <v>0</v>
      </c>
      <c r="J171" s="15">
        <f t="shared" si="126"/>
        <v>-550000</v>
      </c>
      <c r="K171" s="17">
        <f t="shared" si="127"/>
        <v>-2</v>
      </c>
    </row>
    <row r="172" spans="1:11" x14ac:dyDescent="0.35">
      <c r="A172" s="4" t="s">
        <v>12</v>
      </c>
      <c r="B172" s="5">
        <v>6338000</v>
      </c>
      <c r="C172">
        <v>2</v>
      </c>
      <c r="D172" s="5"/>
      <c r="F172" s="13">
        <v>6338000</v>
      </c>
      <c r="G172">
        <v>2</v>
      </c>
      <c r="H172" s="15">
        <f t="shared" si="124"/>
        <v>0</v>
      </c>
      <c r="I172" s="16">
        <f t="shared" si="125"/>
        <v>0</v>
      </c>
      <c r="J172" s="15">
        <f t="shared" si="126"/>
        <v>-6338000</v>
      </c>
      <c r="K172" s="17">
        <f t="shared" si="127"/>
        <v>-2</v>
      </c>
    </row>
    <row r="173" spans="1:11" x14ac:dyDescent="0.35">
      <c r="A173" s="1" t="s">
        <v>65</v>
      </c>
      <c r="B173" s="2"/>
      <c r="C173" s="3"/>
      <c r="D173" s="2"/>
      <c r="E173" s="3"/>
      <c r="F173" s="12"/>
      <c r="G173" s="3"/>
      <c r="H173" s="14"/>
      <c r="J173" s="14"/>
    </row>
    <row r="174" spans="1:11" x14ac:dyDescent="0.35">
      <c r="A174" s="4" t="s">
        <v>23</v>
      </c>
      <c r="B174" s="5">
        <v>4418000</v>
      </c>
      <c r="C174">
        <v>2</v>
      </c>
      <c r="D174" s="5"/>
      <c r="F174" s="13">
        <v>4418000</v>
      </c>
      <c r="G174">
        <v>2</v>
      </c>
      <c r="H174" s="15">
        <f t="shared" ref="H174:I179" si="128">D174-(D174*0.36)</f>
        <v>0</v>
      </c>
      <c r="I174" s="16">
        <f t="shared" si="128"/>
        <v>0</v>
      </c>
      <c r="J174" s="15">
        <f t="shared" ref="J174:K179" si="129">H174-B174</f>
        <v>-4418000</v>
      </c>
      <c r="K174" s="17">
        <f t="shared" si="129"/>
        <v>-2</v>
      </c>
    </row>
    <row r="175" spans="1:11" x14ac:dyDescent="0.35">
      <c r="A175" s="4" t="s">
        <v>29</v>
      </c>
      <c r="B175" s="5">
        <v>8318000</v>
      </c>
      <c r="C175">
        <v>1</v>
      </c>
      <c r="D175" s="5"/>
      <c r="F175" s="13">
        <v>8318000</v>
      </c>
      <c r="G175">
        <v>1</v>
      </c>
      <c r="H175" s="15">
        <f t="shared" si="128"/>
        <v>0</v>
      </c>
      <c r="I175" s="16">
        <f t="shared" si="128"/>
        <v>0</v>
      </c>
      <c r="J175" s="15">
        <f t="shared" si="129"/>
        <v>-8318000</v>
      </c>
      <c r="K175" s="17">
        <f t="shared" si="129"/>
        <v>-1</v>
      </c>
    </row>
    <row r="176" spans="1:11" x14ac:dyDescent="0.35">
      <c r="A176" s="4" t="s">
        <v>33</v>
      </c>
      <c r="B176" s="5">
        <v>1227000</v>
      </c>
      <c r="C176">
        <v>2</v>
      </c>
      <c r="D176" s="5"/>
      <c r="F176" s="13">
        <v>1227000</v>
      </c>
      <c r="G176">
        <v>2</v>
      </c>
      <c r="H176" s="15">
        <f t="shared" si="128"/>
        <v>0</v>
      </c>
      <c r="I176" s="16">
        <f t="shared" si="128"/>
        <v>0</v>
      </c>
      <c r="J176" s="15">
        <f t="shared" si="129"/>
        <v>-1227000</v>
      </c>
      <c r="K176" s="17">
        <f t="shared" si="129"/>
        <v>-2</v>
      </c>
    </row>
    <row r="177" spans="1:11" x14ac:dyDescent="0.35">
      <c r="A177" s="4" t="s">
        <v>34</v>
      </c>
      <c r="B177" s="5">
        <v>11281000</v>
      </c>
      <c r="C177">
        <v>2</v>
      </c>
      <c r="D177" s="5"/>
      <c r="F177" s="13">
        <v>11281000</v>
      </c>
      <c r="G177">
        <v>2</v>
      </c>
      <c r="H177" s="15">
        <f t="shared" si="128"/>
        <v>0</v>
      </c>
      <c r="I177" s="16">
        <f t="shared" si="128"/>
        <v>0</v>
      </c>
      <c r="J177" s="15">
        <f t="shared" si="129"/>
        <v>-11281000</v>
      </c>
      <c r="K177" s="17">
        <f t="shared" si="129"/>
        <v>-2</v>
      </c>
    </row>
    <row r="178" spans="1:11" x14ac:dyDescent="0.35">
      <c r="A178" s="4" t="s">
        <v>35</v>
      </c>
      <c r="B178" s="5">
        <v>434000</v>
      </c>
      <c r="C178">
        <v>1</v>
      </c>
      <c r="D178" s="5"/>
      <c r="F178" s="13">
        <v>434000</v>
      </c>
      <c r="G178">
        <v>1</v>
      </c>
      <c r="H178" s="15">
        <f t="shared" si="128"/>
        <v>0</v>
      </c>
      <c r="I178" s="16">
        <f t="shared" si="128"/>
        <v>0</v>
      </c>
      <c r="J178" s="15">
        <f t="shared" si="129"/>
        <v>-434000</v>
      </c>
      <c r="K178" s="17">
        <f t="shared" si="129"/>
        <v>-1</v>
      </c>
    </row>
    <row r="179" spans="1:11" x14ac:dyDescent="0.35">
      <c r="A179" s="4" t="s">
        <v>27</v>
      </c>
      <c r="B179" s="5">
        <v>1585000</v>
      </c>
      <c r="C179">
        <v>1</v>
      </c>
      <c r="D179" s="5"/>
      <c r="F179" s="13">
        <v>1585000</v>
      </c>
      <c r="G179">
        <v>1</v>
      </c>
      <c r="H179" s="15">
        <f t="shared" si="128"/>
        <v>0</v>
      </c>
      <c r="I179" s="16">
        <f t="shared" si="128"/>
        <v>0</v>
      </c>
      <c r="J179" s="15">
        <f t="shared" si="129"/>
        <v>-1585000</v>
      </c>
      <c r="K179" s="17">
        <f t="shared" si="129"/>
        <v>-1</v>
      </c>
    </row>
    <row r="180" spans="1:11" x14ac:dyDescent="0.35">
      <c r="A180" s="4" t="s">
        <v>85</v>
      </c>
      <c r="B180" s="5"/>
      <c r="D180" s="5">
        <v>8432000</v>
      </c>
      <c r="E180">
        <v>2</v>
      </c>
      <c r="F180" s="13">
        <v>8432000</v>
      </c>
      <c r="G180">
        <v>2</v>
      </c>
      <c r="H180" s="15">
        <f t="shared" ref="H180" si="130">D180-(D180*0.36)</f>
        <v>5396480</v>
      </c>
      <c r="I180" s="16">
        <f t="shared" ref="I180" si="131">E180-(E180*0.36)</f>
        <v>1.28</v>
      </c>
      <c r="J180" s="15">
        <f t="shared" ref="J180" si="132">H180-B180</f>
        <v>5396480</v>
      </c>
      <c r="K180" s="17">
        <f t="shared" ref="K180" si="133">I180-C180</f>
        <v>1.28</v>
      </c>
    </row>
    <row r="181" spans="1:11" x14ac:dyDescent="0.35">
      <c r="A181" s="1" t="s">
        <v>66</v>
      </c>
      <c r="B181" s="2"/>
      <c r="C181" s="3"/>
      <c r="D181" s="2"/>
      <c r="E181" s="3"/>
      <c r="F181" s="12"/>
      <c r="G181" s="3"/>
      <c r="H181" s="14"/>
      <c r="J181" s="14"/>
    </row>
    <row r="182" spans="1:11" x14ac:dyDescent="0.35">
      <c r="A182" s="4" t="s">
        <v>10</v>
      </c>
      <c r="B182" s="5">
        <v>4016663</v>
      </c>
      <c r="C182">
        <v>9</v>
      </c>
      <c r="D182" s="5"/>
      <c r="F182" s="13">
        <v>4016663</v>
      </c>
      <c r="G182">
        <v>9</v>
      </c>
      <c r="H182" s="15">
        <f t="shared" ref="H182" si="134">D182-(D182*0.36)</f>
        <v>0</v>
      </c>
      <c r="I182" s="16">
        <f t="shared" ref="I182" si="135">E182-(E182*0.36)</f>
        <v>0</v>
      </c>
      <c r="J182" s="15">
        <f t="shared" ref="J182" si="136">H182-B182</f>
        <v>-4016663</v>
      </c>
      <c r="K182" s="17">
        <f t="shared" ref="K182" si="137">I182-C182</f>
        <v>-9</v>
      </c>
    </row>
    <row r="183" spans="1:11" x14ac:dyDescent="0.35">
      <c r="A183" s="1" t="s">
        <v>67</v>
      </c>
      <c r="B183" s="2"/>
      <c r="C183" s="3"/>
      <c r="D183" s="2"/>
      <c r="E183" s="3"/>
      <c r="F183" s="12"/>
      <c r="G183" s="3"/>
      <c r="H183" s="14"/>
      <c r="J183" s="14"/>
    </row>
    <row r="184" spans="1:11" x14ac:dyDescent="0.35">
      <c r="A184" s="4" t="s">
        <v>5</v>
      </c>
      <c r="B184" s="5">
        <v>24205000</v>
      </c>
      <c r="C184">
        <v>3</v>
      </c>
      <c r="D184" s="5"/>
      <c r="F184" s="13">
        <v>24205000</v>
      </c>
      <c r="G184">
        <v>3</v>
      </c>
      <c r="H184" s="15">
        <f t="shared" ref="H184:H185" si="138">D184-(D184*0.36)</f>
        <v>0</v>
      </c>
      <c r="I184" s="16">
        <f t="shared" ref="I184:I185" si="139">E184-(E184*0.36)</f>
        <v>0</v>
      </c>
      <c r="J184" s="15">
        <f t="shared" ref="J184:J185" si="140">H184-B184</f>
        <v>-24205000</v>
      </c>
      <c r="K184" s="17">
        <f t="shared" ref="K184:K185" si="141">I184-C184</f>
        <v>-3</v>
      </c>
    </row>
    <row r="185" spans="1:11" x14ac:dyDescent="0.35">
      <c r="A185" s="4" t="s">
        <v>12</v>
      </c>
      <c r="B185" s="5">
        <v>22892300</v>
      </c>
      <c r="C185">
        <v>5</v>
      </c>
      <c r="D185" s="5"/>
      <c r="F185" s="13">
        <v>22892300</v>
      </c>
      <c r="G185">
        <v>5</v>
      </c>
      <c r="H185" s="15">
        <f t="shared" si="138"/>
        <v>0</v>
      </c>
      <c r="I185" s="16">
        <f t="shared" si="139"/>
        <v>0</v>
      </c>
      <c r="J185" s="15">
        <f t="shared" si="140"/>
        <v>-22892300</v>
      </c>
      <c r="K185" s="17">
        <f t="shared" si="141"/>
        <v>-5</v>
      </c>
    </row>
    <row r="186" spans="1:11" x14ac:dyDescent="0.35">
      <c r="A186" s="1" t="s">
        <v>68</v>
      </c>
      <c r="B186" s="2"/>
      <c r="C186" s="3"/>
      <c r="D186" s="2"/>
      <c r="E186" s="3"/>
      <c r="F186" s="12"/>
      <c r="G186" s="3"/>
      <c r="H186" s="14"/>
      <c r="J186" s="14"/>
    </row>
    <row r="187" spans="1:11" x14ac:dyDescent="0.35">
      <c r="A187" s="4" t="s">
        <v>10</v>
      </c>
      <c r="B187" s="5">
        <v>4275000</v>
      </c>
      <c r="C187">
        <v>5</v>
      </c>
      <c r="D187" s="5">
        <v>2400000</v>
      </c>
      <c r="E187">
        <v>1</v>
      </c>
      <c r="F187" s="13">
        <v>6675000</v>
      </c>
      <c r="G187">
        <v>6</v>
      </c>
      <c r="H187" s="15">
        <f t="shared" ref="H187" si="142">D187-(D187*0.36)</f>
        <v>1536000</v>
      </c>
      <c r="I187" s="16">
        <f t="shared" ref="I187" si="143">E187-(E187*0.36)</f>
        <v>0.64</v>
      </c>
      <c r="J187" s="15">
        <f t="shared" ref="J187" si="144">H187-B187</f>
        <v>-2739000</v>
      </c>
      <c r="K187" s="17">
        <f t="shared" ref="K187" si="145">I187-C187</f>
        <v>-4.3600000000000003</v>
      </c>
    </row>
    <row r="188" spans="1:11" x14ac:dyDescent="0.35">
      <c r="A188" s="1" t="s">
        <v>69</v>
      </c>
      <c r="B188" s="2"/>
      <c r="C188" s="3"/>
      <c r="D188" s="2"/>
      <c r="E188" s="3"/>
      <c r="F188" s="12"/>
      <c r="G188" s="3"/>
      <c r="H188" s="14"/>
      <c r="J188" s="14"/>
    </row>
    <row r="189" spans="1:11" x14ac:dyDescent="0.35">
      <c r="A189" s="4" t="s">
        <v>15</v>
      </c>
      <c r="B189" s="5">
        <v>700950</v>
      </c>
      <c r="C189">
        <v>2</v>
      </c>
      <c r="D189" s="5"/>
      <c r="F189" s="13">
        <v>700950</v>
      </c>
      <c r="G189">
        <v>2</v>
      </c>
      <c r="H189" s="15">
        <f t="shared" ref="H189:H197" si="146">D189-(D189*0.36)</f>
        <v>0</v>
      </c>
      <c r="I189" s="16">
        <f t="shared" ref="I189:I197" si="147">E189-(E189*0.36)</f>
        <v>0</v>
      </c>
      <c r="J189" s="15">
        <f t="shared" ref="J189:J197" si="148">H189-B189</f>
        <v>-700950</v>
      </c>
      <c r="K189" s="17">
        <f t="shared" ref="K189:K197" si="149">I189-C189</f>
        <v>-2</v>
      </c>
    </row>
    <row r="190" spans="1:11" x14ac:dyDescent="0.35">
      <c r="A190" s="4" t="s">
        <v>4</v>
      </c>
      <c r="B190" s="5">
        <v>92000</v>
      </c>
      <c r="C190">
        <v>1</v>
      </c>
      <c r="D190" s="5"/>
      <c r="F190" s="13">
        <v>92000</v>
      </c>
      <c r="G190">
        <v>1</v>
      </c>
      <c r="H190" s="15">
        <f t="shared" si="146"/>
        <v>0</v>
      </c>
      <c r="I190" s="16">
        <f t="shared" si="147"/>
        <v>0</v>
      </c>
      <c r="J190" s="15">
        <f t="shared" si="148"/>
        <v>-92000</v>
      </c>
      <c r="K190" s="17">
        <f t="shared" si="149"/>
        <v>-1</v>
      </c>
    </row>
    <row r="191" spans="1:11" x14ac:dyDescent="0.35">
      <c r="A191" s="4" t="s">
        <v>5</v>
      </c>
      <c r="B191" s="5">
        <v>2234000</v>
      </c>
      <c r="C191">
        <v>3</v>
      </c>
      <c r="D191" s="5"/>
      <c r="F191" s="13">
        <v>2234000</v>
      </c>
      <c r="G191">
        <v>3</v>
      </c>
      <c r="H191" s="15">
        <f t="shared" si="146"/>
        <v>0</v>
      </c>
      <c r="I191" s="16">
        <f t="shared" si="147"/>
        <v>0</v>
      </c>
      <c r="J191" s="15">
        <f t="shared" si="148"/>
        <v>-2234000</v>
      </c>
      <c r="K191" s="17">
        <f t="shared" si="149"/>
        <v>-3</v>
      </c>
    </row>
    <row r="192" spans="1:11" x14ac:dyDescent="0.35">
      <c r="A192" s="4" t="s">
        <v>6</v>
      </c>
      <c r="B192" s="5">
        <v>2248400</v>
      </c>
      <c r="C192">
        <v>2</v>
      </c>
      <c r="D192" s="5"/>
      <c r="F192" s="13">
        <v>2248400</v>
      </c>
      <c r="G192">
        <v>2</v>
      </c>
      <c r="H192" s="15">
        <f t="shared" si="146"/>
        <v>0</v>
      </c>
      <c r="I192" s="16">
        <f t="shared" si="147"/>
        <v>0</v>
      </c>
      <c r="J192" s="15">
        <f t="shared" si="148"/>
        <v>-2248400</v>
      </c>
      <c r="K192" s="17">
        <f t="shared" si="149"/>
        <v>-2</v>
      </c>
    </row>
    <row r="193" spans="1:11" x14ac:dyDescent="0.35">
      <c r="A193" s="4" t="s">
        <v>7</v>
      </c>
      <c r="B193" s="5">
        <v>13142000</v>
      </c>
      <c r="C193">
        <v>3</v>
      </c>
      <c r="D193" s="5"/>
      <c r="F193" s="13">
        <v>13142000</v>
      </c>
      <c r="G193">
        <v>3</v>
      </c>
      <c r="H193" s="15">
        <f t="shared" si="146"/>
        <v>0</v>
      </c>
      <c r="I193" s="16">
        <f t="shared" si="147"/>
        <v>0</v>
      </c>
      <c r="J193" s="15">
        <f t="shared" si="148"/>
        <v>-13142000</v>
      </c>
      <c r="K193" s="17">
        <f t="shared" si="149"/>
        <v>-3</v>
      </c>
    </row>
    <row r="194" spans="1:11" x14ac:dyDescent="0.35">
      <c r="A194" s="4" t="s">
        <v>12</v>
      </c>
      <c r="B194" s="5">
        <v>1250436</v>
      </c>
      <c r="C194">
        <v>2</v>
      </c>
      <c r="D194" s="5"/>
      <c r="F194" s="13">
        <v>1250436</v>
      </c>
      <c r="G194">
        <v>2</v>
      </c>
      <c r="H194" s="15">
        <f t="shared" si="146"/>
        <v>0</v>
      </c>
      <c r="I194" s="16">
        <f t="shared" si="147"/>
        <v>0</v>
      </c>
      <c r="J194" s="15">
        <f t="shared" si="148"/>
        <v>-1250436</v>
      </c>
      <c r="K194" s="17">
        <f t="shared" si="149"/>
        <v>-2</v>
      </c>
    </row>
    <row r="195" spans="1:11" x14ac:dyDescent="0.35">
      <c r="A195" s="4" t="s">
        <v>8</v>
      </c>
      <c r="B195" s="5">
        <v>6800000</v>
      </c>
      <c r="C195">
        <v>1</v>
      </c>
      <c r="D195" s="5"/>
      <c r="F195" s="13">
        <v>6800000</v>
      </c>
      <c r="G195">
        <v>1</v>
      </c>
      <c r="H195" s="15">
        <f t="shared" si="146"/>
        <v>0</v>
      </c>
      <c r="I195" s="16">
        <f t="shared" si="147"/>
        <v>0</v>
      </c>
      <c r="J195" s="15">
        <f t="shared" si="148"/>
        <v>-6800000</v>
      </c>
      <c r="K195" s="17">
        <f t="shared" si="149"/>
        <v>-1</v>
      </c>
    </row>
    <row r="196" spans="1:11" x14ac:dyDescent="0.35">
      <c r="A196" s="4" t="s">
        <v>23</v>
      </c>
      <c r="B196" s="5">
        <v>2865000</v>
      </c>
      <c r="C196">
        <v>3</v>
      </c>
      <c r="D196" s="5"/>
      <c r="F196" s="13">
        <v>2865000</v>
      </c>
      <c r="G196">
        <v>3</v>
      </c>
      <c r="H196" s="15">
        <f t="shared" si="146"/>
        <v>0</v>
      </c>
      <c r="I196" s="16">
        <f t="shared" si="147"/>
        <v>0</v>
      </c>
      <c r="J196" s="15">
        <f t="shared" si="148"/>
        <v>-2865000</v>
      </c>
      <c r="K196" s="17">
        <f t="shared" si="149"/>
        <v>-3</v>
      </c>
    </row>
    <row r="197" spans="1:11" x14ac:dyDescent="0.35">
      <c r="A197" s="4" t="s">
        <v>85</v>
      </c>
      <c r="B197" s="5"/>
      <c r="D197" s="5">
        <v>60000</v>
      </c>
      <c r="E197">
        <v>2</v>
      </c>
      <c r="F197" s="13">
        <v>60000</v>
      </c>
      <c r="G197">
        <v>2</v>
      </c>
      <c r="H197" s="15">
        <f t="shared" si="146"/>
        <v>38400</v>
      </c>
      <c r="I197" s="16">
        <f t="shared" si="147"/>
        <v>1.28</v>
      </c>
      <c r="J197" s="15">
        <f t="shared" si="148"/>
        <v>38400</v>
      </c>
      <c r="K197" s="17">
        <f t="shared" si="149"/>
        <v>1.28</v>
      </c>
    </row>
    <row r="198" spans="1:11" x14ac:dyDescent="0.35">
      <c r="A198" s="1" t="s">
        <v>70</v>
      </c>
      <c r="B198" s="2"/>
      <c r="C198" s="3"/>
      <c r="D198" s="2"/>
      <c r="E198" s="3"/>
      <c r="F198" s="12"/>
      <c r="G198" s="3"/>
      <c r="H198" s="14"/>
      <c r="J198" s="14"/>
    </row>
    <row r="199" spans="1:11" x14ac:dyDescent="0.35">
      <c r="A199" s="4" t="s">
        <v>15</v>
      </c>
      <c r="B199" s="5">
        <v>2860200</v>
      </c>
      <c r="C199">
        <v>6</v>
      </c>
      <c r="D199" s="5"/>
      <c r="F199" s="13">
        <v>2860200</v>
      </c>
      <c r="G199">
        <v>6</v>
      </c>
      <c r="H199" s="15">
        <f t="shared" ref="H199:H210" si="150">D199-(D199*0.36)</f>
        <v>0</v>
      </c>
      <c r="I199" s="16">
        <f t="shared" ref="I199:I210" si="151">E199-(E199*0.36)</f>
        <v>0</v>
      </c>
      <c r="J199" s="15">
        <f t="shared" ref="J199:J210" si="152">H199-B199</f>
        <v>-2860200</v>
      </c>
      <c r="K199" s="17">
        <f t="shared" ref="K199:K210" si="153">I199-C199</f>
        <v>-6</v>
      </c>
    </row>
    <row r="200" spans="1:11" x14ac:dyDescent="0.35">
      <c r="A200" s="4" t="s">
        <v>7</v>
      </c>
      <c r="B200" s="5">
        <v>14845000</v>
      </c>
      <c r="C200">
        <v>4</v>
      </c>
      <c r="D200" s="5"/>
      <c r="F200" s="13">
        <v>14845000</v>
      </c>
      <c r="G200">
        <v>4</v>
      </c>
      <c r="H200" s="15">
        <f t="shared" si="150"/>
        <v>0</v>
      </c>
      <c r="I200" s="16">
        <f t="shared" si="151"/>
        <v>0</v>
      </c>
      <c r="J200" s="15">
        <f t="shared" si="152"/>
        <v>-14845000</v>
      </c>
      <c r="K200" s="17">
        <f t="shared" si="153"/>
        <v>-4</v>
      </c>
    </row>
    <row r="201" spans="1:11" x14ac:dyDescent="0.35">
      <c r="A201" s="4" t="s">
        <v>12</v>
      </c>
      <c r="B201" s="5">
        <v>4143000</v>
      </c>
      <c r="C201">
        <v>2</v>
      </c>
      <c r="D201" s="5"/>
      <c r="F201" s="13">
        <v>4143000</v>
      </c>
      <c r="G201">
        <v>2</v>
      </c>
      <c r="H201" s="15">
        <f t="shared" si="150"/>
        <v>0</v>
      </c>
      <c r="I201" s="16">
        <f t="shared" si="151"/>
        <v>0</v>
      </c>
      <c r="J201" s="15">
        <f t="shared" si="152"/>
        <v>-4143000</v>
      </c>
      <c r="K201" s="17">
        <f t="shared" si="153"/>
        <v>-2</v>
      </c>
    </row>
    <row r="202" spans="1:11" x14ac:dyDescent="0.35">
      <c r="A202" s="4" t="s">
        <v>29</v>
      </c>
      <c r="B202" s="5">
        <v>15489000</v>
      </c>
      <c r="C202">
        <v>4</v>
      </c>
      <c r="D202" s="5"/>
      <c r="F202" s="13">
        <v>15489000</v>
      </c>
      <c r="G202">
        <v>4</v>
      </c>
      <c r="H202" s="15">
        <f t="shared" si="150"/>
        <v>0</v>
      </c>
      <c r="I202" s="16">
        <f t="shared" si="151"/>
        <v>0</v>
      </c>
      <c r="J202" s="15">
        <f t="shared" si="152"/>
        <v>-15489000</v>
      </c>
      <c r="K202" s="17">
        <f t="shared" si="153"/>
        <v>-4</v>
      </c>
    </row>
    <row r="203" spans="1:11" x14ac:dyDescent="0.35">
      <c r="A203" s="4" t="s">
        <v>18</v>
      </c>
      <c r="B203" s="5">
        <v>22332000</v>
      </c>
      <c r="C203">
        <v>4</v>
      </c>
      <c r="D203" s="5"/>
      <c r="F203" s="13">
        <v>22332000</v>
      </c>
      <c r="G203">
        <v>4</v>
      </c>
      <c r="H203" s="15">
        <f t="shared" si="150"/>
        <v>0</v>
      </c>
      <c r="I203" s="16">
        <f t="shared" si="151"/>
        <v>0</v>
      </c>
      <c r="J203" s="15">
        <f t="shared" si="152"/>
        <v>-22332000</v>
      </c>
      <c r="K203" s="17">
        <f t="shared" si="153"/>
        <v>-4</v>
      </c>
    </row>
    <row r="204" spans="1:11" x14ac:dyDescent="0.35">
      <c r="A204" s="4" t="s">
        <v>34</v>
      </c>
      <c r="B204" s="5">
        <v>5000</v>
      </c>
      <c r="C204">
        <v>1</v>
      </c>
      <c r="D204" s="5"/>
      <c r="F204" s="13">
        <v>5000</v>
      </c>
      <c r="G204">
        <v>1</v>
      </c>
      <c r="H204" s="15">
        <f t="shared" si="150"/>
        <v>0</v>
      </c>
      <c r="I204" s="16">
        <f t="shared" si="151"/>
        <v>0</v>
      </c>
      <c r="J204" s="15">
        <f t="shared" si="152"/>
        <v>-5000</v>
      </c>
      <c r="K204" s="17">
        <f t="shared" si="153"/>
        <v>-1</v>
      </c>
    </row>
    <row r="205" spans="1:11" x14ac:dyDescent="0.35">
      <c r="A205" s="4" t="s">
        <v>55</v>
      </c>
      <c r="B205" s="5">
        <v>22233000</v>
      </c>
      <c r="C205">
        <v>10</v>
      </c>
      <c r="D205" s="5"/>
      <c r="F205" s="13">
        <v>22233000</v>
      </c>
      <c r="G205">
        <v>10</v>
      </c>
      <c r="H205" s="15">
        <f t="shared" si="150"/>
        <v>0</v>
      </c>
      <c r="I205" s="16">
        <f t="shared" si="151"/>
        <v>0</v>
      </c>
      <c r="J205" s="15">
        <f t="shared" si="152"/>
        <v>-22233000</v>
      </c>
      <c r="K205" s="17">
        <f t="shared" si="153"/>
        <v>-10</v>
      </c>
    </row>
    <row r="206" spans="1:11" x14ac:dyDescent="0.35">
      <c r="A206" s="4" t="s">
        <v>56</v>
      </c>
      <c r="B206" s="5">
        <v>25000</v>
      </c>
      <c r="C206">
        <v>1</v>
      </c>
      <c r="D206" s="5">
        <v>248375</v>
      </c>
      <c r="E206">
        <v>1</v>
      </c>
      <c r="F206" s="13">
        <v>273375</v>
      </c>
      <c r="G206">
        <v>2</v>
      </c>
      <c r="H206" s="15">
        <f t="shared" si="150"/>
        <v>158960</v>
      </c>
      <c r="I206" s="16">
        <f t="shared" si="151"/>
        <v>0.64</v>
      </c>
      <c r="J206" s="15">
        <f t="shared" si="152"/>
        <v>133960</v>
      </c>
      <c r="K206" s="17">
        <f t="shared" si="153"/>
        <v>-0.36</v>
      </c>
    </row>
    <row r="207" spans="1:11" x14ac:dyDescent="0.35">
      <c r="A207" s="4" t="s">
        <v>57</v>
      </c>
      <c r="B207" s="5">
        <v>30000</v>
      </c>
      <c r="C207">
        <v>1</v>
      </c>
      <c r="D207" s="5"/>
      <c r="F207" s="13">
        <v>30000</v>
      </c>
      <c r="G207">
        <v>1</v>
      </c>
      <c r="H207" s="15">
        <f t="shared" si="150"/>
        <v>0</v>
      </c>
      <c r="I207" s="16">
        <f t="shared" si="151"/>
        <v>0</v>
      </c>
      <c r="J207" s="15">
        <f t="shared" si="152"/>
        <v>-30000</v>
      </c>
      <c r="K207" s="17">
        <f t="shared" si="153"/>
        <v>-1</v>
      </c>
    </row>
    <row r="208" spans="1:11" x14ac:dyDescent="0.35">
      <c r="A208" s="4" t="s">
        <v>21</v>
      </c>
      <c r="B208" s="5"/>
      <c r="D208" s="5">
        <v>107463</v>
      </c>
      <c r="E208">
        <v>1</v>
      </c>
      <c r="F208" s="13">
        <v>107463</v>
      </c>
      <c r="G208">
        <v>1</v>
      </c>
      <c r="H208" s="15">
        <f t="shared" si="150"/>
        <v>68776.320000000007</v>
      </c>
      <c r="I208" s="16">
        <f t="shared" si="151"/>
        <v>0.64</v>
      </c>
      <c r="J208" s="15">
        <f t="shared" si="152"/>
        <v>68776.320000000007</v>
      </c>
      <c r="K208" s="17">
        <f t="shared" si="153"/>
        <v>0.64</v>
      </c>
    </row>
    <row r="209" spans="1:11" x14ac:dyDescent="0.35">
      <c r="A209" s="4" t="s">
        <v>71</v>
      </c>
      <c r="B209" s="5">
        <v>11314016</v>
      </c>
      <c r="C209">
        <v>29</v>
      </c>
      <c r="D209" s="5">
        <v>1025000</v>
      </c>
      <c r="E209">
        <v>6</v>
      </c>
      <c r="F209" s="13">
        <v>12339016</v>
      </c>
      <c r="G209">
        <v>35</v>
      </c>
      <c r="H209" s="15">
        <f t="shared" si="150"/>
        <v>656000</v>
      </c>
      <c r="I209" s="16">
        <f t="shared" si="151"/>
        <v>3.84</v>
      </c>
      <c r="J209" s="15">
        <f t="shared" si="152"/>
        <v>-10658016</v>
      </c>
      <c r="K209" s="17">
        <f t="shared" si="153"/>
        <v>-25.16</v>
      </c>
    </row>
    <row r="210" spans="1:11" x14ac:dyDescent="0.35">
      <c r="A210" s="4" t="s">
        <v>72</v>
      </c>
      <c r="B210" s="5">
        <v>12083000</v>
      </c>
      <c r="C210">
        <v>1</v>
      </c>
      <c r="D210" s="5"/>
      <c r="F210" s="13">
        <v>12083000</v>
      </c>
      <c r="G210">
        <v>1</v>
      </c>
      <c r="H210" s="15">
        <f t="shared" si="150"/>
        <v>0</v>
      </c>
      <c r="I210" s="16">
        <f t="shared" si="151"/>
        <v>0</v>
      </c>
      <c r="J210" s="15">
        <f t="shared" si="152"/>
        <v>-12083000</v>
      </c>
      <c r="K210" s="17">
        <f t="shared" si="153"/>
        <v>-1</v>
      </c>
    </row>
    <row r="211" spans="1:11" x14ac:dyDescent="0.35">
      <c r="A211" s="4" t="s">
        <v>85</v>
      </c>
      <c r="B211" s="5"/>
      <c r="D211" s="5">
        <v>50000</v>
      </c>
      <c r="E211">
        <v>11</v>
      </c>
      <c r="F211" s="13">
        <v>50000</v>
      </c>
      <c r="G211">
        <v>11</v>
      </c>
      <c r="H211" s="15">
        <f t="shared" ref="H211" si="154">D211-(D211*0.36)</f>
        <v>32000</v>
      </c>
      <c r="I211" s="16">
        <f t="shared" ref="I211" si="155">E211-(E211*0.36)</f>
        <v>7.04</v>
      </c>
      <c r="J211" s="15">
        <f t="shared" ref="J211" si="156">H211-B211</f>
        <v>32000</v>
      </c>
      <c r="K211" s="17">
        <f t="shared" ref="K211" si="157">I211-C211</f>
        <v>7.04</v>
      </c>
    </row>
    <row r="212" spans="1:11" x14ac:dyDescent="0.35">
      <c r="A212" s="1" t="s">
        <v>73</v>
      </c>
      <c r="B212" s="2"/>
      <c r="C212" s="3"/>
      <c r="D212" s="2"/>
      <c r="E212" s="3"/>
      <c r="F212" s="12"/>
      <c r="G212" s="3"/>
      <c r="H212" s="14"/>
      <c r="J212" s="14"/>
    </row>
    <row r="213" spans="1:11" x14ac:dyDescent="0.35">
      <c r="A213" s="4" t="s">
        <v>15</v>
      </c>
      <c r="B213" s="5">
        <v>3842000</v>
      </c>
      <c r="C213">
        <v>2</v>
      </c>
      <c r="D213" s="5"/>
      <c r="F213" s="13">
        <v>3842000</v>
      </c>
      <c r="G213">
        <v>2</v>
      </c>
      <c r="H213" s="15">
        <f t="shared" ref="H213:H217" si="158">D213-(D213*0.36)</f>
        <v>0</v>
      </c>
      <c r="I213" s="16">
        <f t="shared" ref="I213:I217" si="159">E213-(E213*0.36)</f>
        <v>0</v>
      </c>
      <c r="J213" s="15">
        <f t="shared" ref="J213:J217" si="160">H213-B213</f>
        <v>-3842000</v>
      </c>
      <c r="K213" s="17">
        <f t="shared" ref="K213:K217" si="161">I213-C213</f>
        <v>-2</v>
      </c>
    </row>
    <row r="214" spans="1:11" x14ac:dyDescent="0.35">
      <c r="A214" s="4" t="s">
        <v>4</v>
      </c>
      <c r="B214" s="5">
        <v>19470039</v>
      </c>
      <c r="C214">
        <v>5</v>
      </c>
      <c r="D214" s="5">
        <v>30000</v>
      </c>
      <c r="E214">
        <v>1</v>
      </c>
      <c r="F214" s="13">
        <v>19500039</v>
      </c>
      <c r="G214">
        <v>6</v>
      </c>
      <c r="H214" s="15">
        <f t="shared" si="158"/>
        <v>19200</v>
      </c>
      <c r="I214" s="16">
        <f t="shared" si="159"/>
        <v>0.64</v>
      </c>
      <c r="J214" s="15">
        <f t="shared" si="160"/>
        <v>-19450839</v>
      </c>
      <c r="K214" s="17">
        <f t="shared" si="161"/>
        <v>-4.3600000000000003</v>
      </c>
    </row>
    <row r="215" spans="1:11" x14ac:dyDescent="0.35">
      <c r="A215" s="4" t="s">
        <v>5</v>
      </c>
      <c r="B215" s="5">
        <v>5589000</v>
      </c>
      <c r="C215">
        <v>4</v>
      </c>
      <c r="D215" s="5"/>
      <c r="F215" s="13">
        <v>5589000</v>
      </c>
      <c r="G215">
        <v>4</v>
      </c>
      <c r="H215" s="15">
        <f t="shared" si="158"/>
        <v>0</v>
      </c>
      <c r="I215" s="16">
        <f t="shared" si="159"/>
        <v>0</v>
      </c>
      <c r="J215" s="15">
        <f t="shared" si="160"/>
        <v>-5589000</v>
      </c>
      <c r="K215" s="17">
        <f t="shared" si="161"/>
        <v>-4</v>
      </c>
    </row>
    <row r="216" spans="1:11" x14ac:dyDescent="0.35">
      <c r="A216" s="4" t="s">
        <v>6</v>
      </c>
      <c r="B216" s="5">
        <v>4255000</v>
      </c>
      <c r="C216">
        <v>3</v>
      </c>
      <c r="D216" s="5"/>
      <c r="F216" s="13">
        <v>4255000</v>
      </c>
      <c r="G216">
        <v>3</v>
      </c>
      <c r="H216" s="15">
        <f t="shared" si="158"/>
        <v>0</v>
      </c>
      <c r="I216" s="16">
        <f t="shared" si="159"/>
        <v>0</v>
      </c>
      <c r="J216" s="15">
        <f t="shared" si="160"/>
        <v>-4255000</v>
      </c>
      <c r="K216" s="17">
        <f t="shared" si="161"/>
        <v>-3</v>
      </c>
    </row>
    <row r="217" spans="1:11" x14ac:dyDescent="0.35">
      <c r="A217" s="4" t="s">
        <v>85</v>
      </c>
      <c r="B217" s="5"/>
      <c r="D217" s="5">
        <v>1000000</v>
      </c>
      <c r="E217">
        <v>1</v>
      </c>
      <c r="F217" s="13">
        <v>1000000</v>
      </c>
      <c r="G217">
        <v>1</v>
      </c>
      <c r="H217" s="15">
        <f t="shared" si="158"/>
        <v>640000</v>
      </c>
      <c r="I217" s="16">
        <f t="shared" si="159"/>
        <v>0.64</v>
      </c>
      <c r="J217" s="15">
        <f t="shared" si="160"/>
        <v>640000</v>
      </c>
      <c r="K217" s="17">
        <f t="shared" si="161"/>
        <v>0.64</v>
      </c>
    </row>
    <row r="218" spans="1:11" x14ac:dyDescent="0.35">
      <c r="A218" s="1" t="s">
        <v>74</v>
      </c>
      <c r="B218" s="2"/>
      <c r="C218" s="3"/>
      <c r="D218" s="2"/>
      <c r="E218" s="3"/>
      <c r="F218" s="12"/>
      <c r="G218" s="3"/>
      <c r="H218" s="14"/>
      <c r="J218" s="14"/>
    </row>
    <row r="219" spans="1:11" x14ac:dyDescent="0.35">
      <c r="A219" s="4" t="s">
        <v>10</v>
      </c>
      <c r="B219" s="5">
        <v>37325600</v>
      </c>
      <c r="C219">
        <v>8</v>
      </c>
      <c r="D219" s="5"/>
      <c r="F219" s="13">
        <v>37325600</v>
      </c>
      <c r="G219">
        <v>8</v>
      </c>
      <c r="H219" s="15">
        <f t="shared" ref="H219" si="162">D219-(D219*0.36)</f>
        <v>0</v>
      </c>
      <c r="I219" s="16">
        <f t="shared" ref="I219" si="163">E219-(E219*0.36)</f>
        <v>0</v>
      </c>
      <c r="J219" s="15">
        <f t="shared" ref="J219" si="164">H219-B219</f>
        <v>-37325600</v>
      </c>
      <c r="K219" s="17">
        <f t="shared" ref="K219" si="165">I219-C219</f>
        <v>-8</v>
      </c>
    </row>
    <row r="220" spans="1:11" x14ac:dyDescent="0.35">
      <c r="A220" s="1" t="s">
        <v>75</v>
      </c>
      <c r="B220" s="2"/>
      <c r="C220" s="3"/>
      <c r="D220" s="2"/>
      <c r="E220" s="3"/>
      <c r="F220" s="12"/>
      <c r="G220" s="3"/>
      <c r="H220" s="14"/>
      <c r="J220" s="14"/>
    </row>
    <row r="221" spans="1:11" x14ac:dyDescent="0.35">
      <c r="A221" s="4" t="s">
        <v>15</v>
      </c>
      <c r="B221" s="5">
        <v>1056000</v>
      </c>
      <c r="C221">
        <v>1</v>
      </c>
      <c r="D221" s="5"/>
      <c r="F221" s="13">
        <v>1056000</v>
      </c>
      <c r="G221">
        <v>1</v>
      </c>
      <c r="H221" s="15">
        <f t="shared" ref="H221:H227" si="166">D221-(D221*0.36)</f>
        <v>0</v>
      </c>
      <c r="I221" s="16">
        <f t="shared" ref="I221:I227" si="167">E221-(E221*0.36)</f>
        <v>0</v>
      </c>
      <c r="J221" s="15">
        <f t="shared" ref="J221:J227" si="168">H221-B221</f>
        <v>-1056000</v>
      </c>
      <c r="K221" s="17">
        <f t="shared" ref="K221:K227" si="169">I221-C221</f>
        <v>-1</v>
      </c>
    </row>
    <row r="222" spans="1:11" x14ac:dyDescent="0.35">
      <c r="A222" s="4" t="s">
        <v>4</v>
      </c>
      <c r="B222" s="5">
        <v>9537000</v>
      </c>
      <c r="C222">
        <v>2</v>
      </c>
      <c r="D222" s="5"/>
      <c r="F222" s="13">
        <v>9537000</v>
      </c>
      <c r="G222">
        <v>2</v>
      </c>
      <c r="H222" s="15">
        <f t="shared" si="166"/>
        <v>0</v>
      </c>
      <c r="I222" s="16">
        <f t="shared" si="167"/>
        <v>0</v>
      </c>
      <c r="J222" s="15">
        <f t="shared" si="168"/>
        <v>-9537000</v>
      </c>
      <c r="K222" s="17">
        <f t="shared" si="169"/>
        <v>-2</v>
      </c>
    </row>
    <row r="223" spans="1:11" x14ac:dyDescent="0.35">
      <c r="A223" s="4" t="s">
        <v>6</v>
      </c>
      <c r="B223" s="5">
        <v>30000</v>
      </c>
      <c r="C223">
        <v>1</v>
      </c>
      <c r="D223" s="5"/>
      <c r="F223" s="13">
        <v>30000</v>
      </c>
      <c r="G223">
        <v>1</v>
      </c>
      <c r="H223" s="15">
        <f t="shared" si="166"/>
        <v>0</v>
      </c>
      <c r="I223" s="16">
        <f t="shared" si="167"/>
        <v>0</v>
      </c>
      <c r="J223" s="15">
        <f t="shared" si="168"/>
        <v>-30000</v>
      </c>
      <c r="K223" s="17">
        <f t="shared" si="169"/>
        <v>-1</v>
      </c>
    </row>
    <row r="224" spans="1:11" x14ac:dyDescent="0.35">
      <c r="A224" s="4" t="s">
        <v>7</v>
      </c>
      <c r="B224" s="5">
        <v>849300</v>
      </c>
      <c r="C224">
        <v>2</v>
      </c>
      <c r="D224" s="5"/>
      <c r="F224" s="13">
        <v>849300</v>
      </c>
      <c r="G224">
        <v>2</v>
      </c>
      <c r="H224" s="15">
        <f t="shared" si="166"/>
        <v>0</v>
      </c>
      <c r="I224" s="16">
        <f t="shared" si="167"/>
        <v>0</v>
      </c>
      <c r="J224" s="15">
        <f t="shared" si="168"/>
        <v>-849300</v>
      </c>
      <c r="K224" s="17">
        <f t="shared" si="169"/>
        <v>-2</v>
      </c>
    </row>
    <row r="225" spans="1:11" x14ac:dyDescent="0.35">
      <c r="A225" s="4" t="s">
        <v>12</v>
      </c>
      <c r="B225" s="5">
        <v>852400</v>
      </c>
      <c r="C225">
        <v>3</v>
      </c>
      <c r="D225" s="5"/>
      <c r="F225" s="13">
        <v>852400</v>
      </c>
      <c r="G225">
        <v>3</v>
      </c>
      <c r="H225" s="15">
        <f t="shared" si="166"/>
        <v>0</v>
      </c>
      <c r="I225" s="16">
        <f t="shared" si="167"/>
        <v>0</v>
      </c>
      <c r="J225" s="15">
        <f t="shared" si="168"/>
        <v>-852400</v>
      </c>
      <c r="K225" s="17">
        <f t="shared" si="169"/>
        <v>-3</v>
      </c>
    </row>
    <row r="226" spans="1:11" x14ac:dyDescent="0.35">
      <c r="A226" s="4" t="s">
        <v>13</v>
      </c>
      <c r="B226" s="5">
        <v>3894000</v>
      </c>
      <c r="C226">
        <v>3</v>
      </c>
      <c r="D226" s="5"/>
      <c r="F226" s="13">
        <v>3894000</v>
      </c>
      <c r="G226">
        <v>3</v>
      </c>
      <c r="H226" s="15">
        <f t="shared" si="166"/>
        <v>0</v>
      </c>
      <c r="I226" s="16">
        <f t="shared" si="167"/>
        <v>0</v>
      </c>
      <c r="J226" s="15">
        <f t="shared" si="168"/>
        <v>-3894000</v>
      </c>
      <c r="K226" s="17">
        <f t="shared" si="169"/>
        <v>-3</v>
      </c>
    </row>
    <row r="227" spans="1:11" x14ac:dyDescent="0.35">
      <c r="A227" s="4" t="s">
        <v>85</v>
      </c>
      <c r="B227" s="5"/>
      <c r="D227" s="5">
        <v>30000</v>
      </c>
      <c r="E227">
        <v>1</v>
      </c>
      <c r="F227" s="13">
        <v>30000</v>
      </c>
      <c r="G227">
        <v>1</v>
      </c>
      <c r="H227" s="15">
        <f t="shared" si="166"/>
        <v>19200</v>
      </c>
      <c r="I227" s="16">
        <f t="shared" si="167"/>
        <v>0.64</v>
      </c>
      <c r="J227" s="15">
        <f t="shared" si="168"/>
        <v>19200</v>
      </c>
      <c r="K227" s="17">
        <f t="shared" si="169"/>
        <v>0.64</v>
      </c>
    </row>
    <row r="228" spans="1:11" x14ac:dyDescent="0.35">
      <c r="A228" s="1" t="s">
        <v>76</v>
      </c>
      <c r="B228" s="2"/>
      <c r="C228" s="3"/>
      <c r="D228" s="2"/>
      <c r="E228" s="3"/>
      <c r="F228" s="12"/>
      <c r="G228" s="3"/>
      <c r="H228" s="14"/>
      <c r="J228" s="14"/>
    </row>
    <row r="229" spans="1:11" x14ac:dyDescent="0.35">
      <c r="A229" s="4" t="s">
        <v>4</v>
      </c>
      <c r="B229" s="5">
        <v>17284853</v>
      </c>
      <c r="C229">
        <v>6</v>
      </c>
      <c r="D229" s="5"/>
      <c r="F229" s="13">
        <v>17284853</v>
      </c>
      <c r="G229">
        <v>6</v>
      </c>
      <c r="H229" s="15">
        <f t="shared" ref="H229:H233" si="170">D229-(D229*0.36)</f>
        <v>0</v>
      </c>
      <c r="I229" s="16">
        <f t="shared" ref="I229:I233" si="171">E229-(E229*0.36)</f>
        <v>0</v>
      </c>
      <c r="J229" s="15">
        <f t="shared" ref="J229:J233" si="172">H229-B229</f>
        <v>-17284853</v>
      </c>
      <c r="K229" s="17">
        <f t="shared" ref="K229:K233" si="173">I229-C229</f>
        <v>-6</v>
      </c>
    </row>
    <row r="230" spans="1:11" x14ac:dyDescent="0.35">
      <c r="A230" s="4" t="s">
        <v>6</v>
      </c>
      <c r="B230" s="5">
        <v>2974400</v>
      </c>
      <c r="C230">
        <v>3</v>
      </c>
      <c r="D230" s="5">
        <v>2860000</v>
      </c>
      <c r="E230">
        <v>2</v>
      </c>
      <c r="F230" s="13">
        <v>5834400</v>
      </c>
      <c r="G230">
        <v>5</v>
      </c>
      <c r="H230" s="15">
        <f t="shared" si="170"/>
        <v>1830400</v>
      </c>
      <c r="I230" s="16">
        <f t="shared" si="171"/>
        <v>1.28</v>
      </c>
      <c r="J230" s="15">
        <f t="shared" si="172"/>
        <v>-1144000</v>
      </c>
      <c r="K230" s="17">
        <f t="shared" si="173"/>
        <v>-1.72</v>
      </c>
    </row>
    <row r="231" spans="1:11" x14ac:dyDescent="0.35">
      <c r="A231" s="4" t="s">
        <v>7</v>
      </c>
      <c r="B231" s="5">
        <v>62000</v>
      </c>
      <c r="C231">
        <v>2</v>
      </c>
      <c r="D231" s="5"/>
      <c r="F231" s="13">
        <v>62000</v>
      </c>
      <c r="G231">
        <v>2</v>
      </c>
      <c r="H231" s="15">
        <f t="shared" si="170"/>
        <v>0</v>
      </c>
      <c r="I231" s="16">
        <f t="shared" si="171"/>
        <v>0</v>
      </c>
      <c r="J231" s="15">
        <f t="shared" si="172"/>
        <v>-62000</v>
      </c>
      <c r="K231" s="17">
        <f t="shared" si="173"/>
        <v>-2</v>
      </c>
    </row>
    <row r="232" spans="1:11" x14ac:dyDescent="0.35">
      <c r="A232" s="4" t="s">
        <v>8</v>
      </c>
      <c r="B232" s="5">
        <v>861600</v>
      </c>
      <c r="C232">
        <v>2</v>
      </c>
      <c r="D232" s="5"/>
      <c r="F232" s="13">
        <v>861600</v>
      </c>
      <c r="G232">
        <v>2</v>
      </c>
      <c r="H232" s="15">
        <f t="shared" si="170"/>
        <v>0</v>
      </c>
      <c r="I232" s="16">
        <f t="shared" si="171"/>
        <v>0</v>
      </c>
      <c r="J232" s="15">
        <f t="shared" si="172"/>
        <v>-861600</v>
      </c>
      <c r="K232" s="17">
        <f t="shared" si="173"/>
        <v>-2</v>
      </c>
    </row>
    <row r="233" spans="1:11" x14ac:dyDescent="0.35">
      <c r="A233" s="4" t="s">
        <v>85</v>
      </c>
      <c r="B233" s="5"/>
      <c r="D233" s="5">
        <v>9500000</v>
      </c>
      <c r="E233">
        <v>1</v>
      </c>
      <c r="F233" s="13">
        <v>9500000</v>
      </c>
      <c r="G233">
        <v>1</v>
      </c>
      <c r="H233" s="15">
        <f t="shared" si="170"/>
        <v>6080000</v>
      </c>
      <c r="I233" s="16">
        <f t="shared" si="171"/>
        <v>0.64</v>
      </c>
      <c r="J233" s="15">
        <f t="shared" si="172"/>
        <v>6080000</v>
      </c>
      <c r="K233" s="17">
        <f t="shared" si="173"/>
        <v>0.64</v>
      </c>
    </row>
    <row r="234" spans="1:11" x14ac:dyDescent="0.35">
      <c r="A234" s="1" t="s">
        <v>77</v>
      </c>
      <c r="B234" s="2"/>
      <c r="C234" s="3"/>
      <c r="D234" s="2"/>
      <c r="E234" s="3"/>
      <c r="F234" s="12"/>
      <c r="G234" s="3"/>
      <c r="H234" s="14"/>
      <c r="J234" s="14"/>
    </row>
    <row r="235" spans="1:11" x14ac:dyDescent="0.35">
      <c r="A235" s="4" t="s">
        <v>15</v>
      </c>
      <c r="B235" s="5">
        <v>53164000</v>
      </c>
      <c r="C235">
        <v>16</v>
      </c>
      <c r="D235" s="5"/>
      <c r="F235" s="13">
        <v>53164000</v>
      </c>
      <c r="G235">
        <v>16</v>
      </c>
      <c r="H235" s="15">
        <f t="shared" ref="H235:H237" si="174">D235-(D235*0.36)</f>
        <v>0</v>
      </c>
      <c r="I235" s="16">
        <f t="shared" ref="I235:I237" si="175">E235-(E235*0.36)</f>
        <v>0</v>
      </c>
      <c r="J235" s="15">
        <f t="shared" ref="J235:J237" si="176">H235-B235</f>
        <v>-53164000</v>
      </c>
      <c r="K235" s="17">
        <f t="shared" ref="K235:K237" si="177">I235-C235</f>
        <v>-16</v>
      </c>
    </row>
    <row r="236" spans="1:11" x14ac:dyDescent="0.35">
      <c r="A236" s="4" t="s">
        <v>4</v>
      </c>
      <c r="B236" s="5">
        <v>16153800</v>
      </c>
      <c r="C236">
        <v>13</v>
      </c>
      <c r="D236" s="5">
        <v>291000</v>
      </c>
      <c r="E236">
        <v>1</v>
      </c>
      <c r="F236" s="13">
        <v>16444800</v>
      </c>
      <c r="G236">
        <v>14</v>
      </c>
      <c r="H236" s="15">
        <f t="shared" si="174"/>
        <v>186240</v>
      </c>
      <c r="I236" s="16">
        <f t="shared" si="175"/>
        <v>0.64</v>
      </c>
      <c r="J236" s="15">
        <f t="shared" si="176"/>
        <v>-15967560</v>
      </c>
      <c r="K236" s="17">
        <f t="shared" si="177"/>
        <v>-12.36</v>
      </c>
    </row>
    <row r="237" spans="1:11" x14ac:dyDescent="0.35">
      <c r="A237" s="4" t="s">
        <v>85</v>
      </c>
      <c r="B237" s="5"/>
      <c r="D237" s="5">
        <v>4035000</v>
      </c>
      <c r="E237">
        <v>4</v>
      </c>
      <c r="F237" s="13">
        <v>4035000</v>
      </c>
      <c r="G237">
        <v>4</v>
      </c>
      <c r="H237" s="15">
        <f t="shared" si="174"/>
        <v>2582400</v>
      </c>
      <c r="I237" s="16">
        <f t="shared" si="175"/>
        <v>2.56</v>
      </c>
      <c r="J237" s="15">
        <f t="shared" si="176"/>
        <v>2582400</v>
      </c>
      <c r="K237" s="17">
        <f t="shared" si="177"/>
        <v>2.56</v>
      </c>
    </row>
    <row r="238" spans="1:11" x14ac:dyDescent="0.35">
      <c r="A238" s="1" t="s">
        <v>78</v>
      </c>
      <c r="B238" s="2"/>
      <c r="C238" s="3"/>
      <c r="D238" s="2"/>
      <c r="E238" s="3"/>
      <c r="F238" s="12"/>
      <c r="G238" s="3"/>
      <c r="H238" s="14"/>
      <c r="J238" s="14"/>
    </row>
    <row r="239" spans="1:11" x14ac:dyDescent="0.35">
      <c r="A239" s="4" t="s">
        <v>4</v>
      </c>
      <c r="B239" s="5">
        <v>94621000</v>
      </c>
      <c r="C239">
        <v>14</v>
      </c>
      <c r="D239" s="5"/>
      <c r="F239" s="13">
        <v>94621000</v>
      </c>
      <c r="G239">
        <v>14</v>
      </c>
      <c r="H239" s="15">
        <f t="shared" ref="H239:H244" si="178">D239-(D239*0.36)</f>
        <v>0</v>
      </c>
      <c r="I239" s="16">
        <f t="shared" ref="I239:I244" si="179">E239-(E239*0.36)</f>
        <v>0</v>
      </c>
      <c r="J239" s="15">
        <f t="shared" ref="J239:J244" si="180">H239-B239</f>
        <v>-94621000</v>
      </c>
      <c r="K239" s="17">
        <f t="shared" ref="K239:K244" si="181">I239-C239</f>
        <v>-14</v>
      </c>
    </row>
    <row r="240" spans="1:11" x14ac:dyDescent="0.35">
      <c r="A240" s="4" t="s">
        <v>5</v>
      </c>
      <c r="B240" s="5">
        <v>8486000</v>
      </c>
      <c r="C240">
        <v>6</v>
      </c>
      <c r="D240" s="5"/>
      <c r="F240" s="13">
        <v>8486000</v>
      </c>
      <c r="G240">
        <v>6</v>
      </c>
      <c r="H240" s="15">
        <f t="shared" si="178"/>
        <v>0</v>
      </c>
      <c r="I240" s="16">
        <f t="shared" si="179"/>
        <v>0</v>
      </c>
      <c r="J240" s="15">
        <f t="shared" si="180"/>
        <v>-8486000</v>
      </c>
      <c r="K240" s="17">
        <f t="shared" si="181"/>
        <v>-6</v>
      </c>
    </row>
    <row r="241" spans="1:11" x14ac:dyDescent="0.35">
      <c r="A241" s="4" t="s">
        <v>7</v>
      </c>
      <c r="B241" s="5">
        <v>1679000</v>
      </c>
      <c r="C241">
        <v>2</v>
      </c>
      <c r="D241" s="5">
        <v>923000</v>
      </c>
      <c r="E241">
        <v>2</v>
      </c>
      <c r="F241" s="13">
        <v>2602000</v>
      </c>
      <c r="G241">
        <v>4</v>
      </c>
      <c r="H241" s="15">
        <f t="shared" si="178"/>
        <v>590720</v>
      </c>
      <c r="I241" s="16">
        <f t="shared" si="179"/>
        <v>1.28</v>
      </c>
      <c r="J241" s="15">
        <f t="shared" si="180"/>
        <v>-1088280</v>
      </c>
      <c r="K241" s="17">
        <f t="shared" si="181"/>
        <v>-0.72</v>
      </c>
    </row>
    <row r="242" spans="1:11" x14ac:dyDescent="0.35">
      <c r="A242" s="4" t="s">
        <v>12</v>
      </c>
      <c r="B242" s="5">
        <v>10816000</v>
      </c>
      <c r="C242">
        <v>6</v>
      </c>
      <c r="D242" s="5"/>
      <c r="F242" s="13">
        <v>10816000</v>
      </c>
      <c r="G242">
        <v>6</v>
      </c>
      <c r="H242" s="15">
        <f t="shared" si="178"/>
        <v>0</v>
      </c>
      <c r="I242" s="16">
        <f t="shared" si="179"/>
        <v>0</v>
      </c>
      <c r="J242" s="15">
        <f t="shared" si="180"/>
        <v>-10816000</v>
      </c>
      <c r="K242" s="17">
        <f t="shared" si="181"/>
        <v>-6</v>
      </c>
    </row>
    <row r="243" spans="1:11" x14ac:dyDescent="0.35">
      <c r="A243" s="4" t="s">
        <v>8</v>
      </c>
      <c r="B243" s="5">
        <v>22638000</v>
      </c>
      <c r="C243">
        <v>8</v>
      </c>
      <c r="D243" s="5"/>
      <c r="F243" s="13">
        <v>22638000</v>
      </c>
      <c r="G243">
        <v>8</v>
      </c>
      <c r="H243" s="15">
        <f t="shared" si="178"/>
        <v>0</v>
      </c>
      <c r="I243" s="16">
        <f t="shared" si="179"/>
        <v>0</v>
      </c>
      <c r="J243" s="15">
        <f t="shared" si="180"/>
        <v>-22638000</v>
      </c>
      <c r="K243" s="17">
        <f t="shared" si="181"/>
        <v>-8</v>
      </c>
    </row>
    <row r="244" spans="1:11" x14ac:dyDescent="0.35">
      <c r="A244" s="4" t="s">
        <v>23</v>
      </c>
      <c r="B244" s="5">
        <v>3402000</v>
      </c>
      <c r="C244">
        <v>6</v>
      </c>
      <c r="D244" s="5"/>
      <c r="F244" s="13">
        <v>3402000</v>
      </c>
      <c r="G244">
        <v>6</v>
      </c>
      <c r="H244" s="15">
        <f t="shared" si="178"/>
        <v>0</v>
      </c>
      <c r="I244" s="16">
        <f t="shared" si="179"/>
        <v>0</v>
      </c>
      <c r="J244" s="15">
        <f t="shared" si="180"/>
        <v>-3402000</v>
      </c>
      <c r="K244" s="17">
        <f t="shared" si="181"/>
        <v>-6</v>
      </c>
    </row>
    <row r="245" spans="1:11" x14ac:dyDescent="0.35">
      <c r="A245" s="1" t="s">
        <v>79</v>
      </c>
      <c r="B245" s="2"/>
      <c r="C245" s="3"/>
      <c r="D245" s="2"/>
      <c r="E245" s="3"/>
      <c r="F245" s="12"/>
      <c r="G245" s="3"/>
      <c r="H245" s="14"/>
      <c r="J245" s="14"/>
    </row>
    <row r="246" spans="1:11" x14ac:dyDescent="0.35">
      <c r="A246" s="4" t="s">
        <v>10</v>
      </c>
      <c r="B246" s="5">
        <v>4990323</v>
      </c>
      <c r="C246">
        <v>9</v>
      </c>
      <c r="D246" s="5"/>
      <c r="F246" s="13">
        <v>4990323</v>
      </c>
      <c r="G246">
        <v>9</v>
      </c>
      <c r="H246" s="15">
        <f t="shared" ref="H246" si="182">D246-(D246*0.36)</f>
        <v>0</v>
      </c>
      <c r="I246" s="16">
        <f t="shared" ref="I246" si="183">E246-(E246*0.36)</f>
        <v>0</v>
      </c>
      <c r="J246" s="15">
        <f t="shared" ref="J246" si="184">H246-B246</f>
        <v>-4990323</v>
      </c>
      <c r="K246" s="17">
        <f t="shared" ref="K246" si="185">I246-C246</f>
        <v>-9</v>
      </c>
    </row>
  </sheetData>
  <sortState xmlns:xlrd2="http://schemas.microsoft.com/office/spreadsheetml/2017/richdata2" ref="A199:K210">
    <sortCondition ref="A199:A210"/>
  </sortState>
  <mergeCells count="3">
    <mergeCell ref="F1:G1"/>
    <mergeCell ref="H1:I1"/>
    <mergeCell ref="J1:K1"/>
  </mergeCells>
  <pageMargins left="0.7" right="0.7" top="0.75" bottom="0.75" header="0.3" footer="0.3"/>
  <pageSetup orientation="portrait" r:id="rId1"/>
  <headerFooter>
    <oddHeader>&amp;C&amp;"-,Bold"FY24 House GOP Cuts to
Rural Water and Waste Programs&amp;R&amp;D</oddHead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0B3E0-5E56-430F-BA3F-E334099EFB52}">
  <dimension ref="A1:I39"/>
  <sheetViews>
    <sheetView view="pageLayout" zoomScaleNormal="100" workbookViewId="0">
      <selection activeCell="F22" sqref="F22"/>
    </sheetView>
  </sheetViews>
  <sheetFormatPr defaultRowHeight="14.5" x14ac:dyDescent="0.35"/>
  <cols>
    <col min="1" max="1" width="19.7265625" bestFit="1" customWidth="1"/>
    <col min="2" max="2" width="13.26953125" customWidth="1"/>
    <col min="3" max="3" width="10.08984375" bestFit="1" customWidth="1"/>
    <col min="4" max="5" width="18.81640625" hidden="1" customWidth="1"/>
    <col min="6" max="6" width="12" bestFit="1" customWidth="1"/>
    <col min="7" max="7" width="10.08984375" customWidth="1"/>
    <col min="8" max="8" width="13.7265625" bestFit="1" customWidth="1"/>
    <col min="9" max="9" width="10.08984375" bestFit="1" customWidth="1"/>
  </cols>
  <sheetData>
    <row r="1" spans="1:9" s="8" customFormat="1" ht="30" customHeight="1" x14ac:dyDescent="0.35">
      <c r="A1" s="9"/>
      <c r="B1" s="55" t="s">
        <v>86</v>
      </c>
      <c r="C1" s="57"/>
      <c r="D1" s="10"/>
      <c r="E1" s="10"/>
      <c r="F1" s="55" t="s">
        <v>87</v>
      </c>
      <c r="G1" s="56"/>
      <c r="H1" s="55" t="s">
        <v>88</v>
      </c>
      <c r="I1" s="57"/>
    </row>
    <row r="2" spans="1:9" s="8" customFormat="1" ht="45" customHeight="1" x14ac:dyDescent="0.35">
      <c r="A2" s="6" t="s">
        <v>89</v>
      </c>
      <c r="B2" s="11" t="s">
        <v>90</v>
      </c>
      <c r="C2" s="18" t="s">
        <v>91</v>
      </c>
      <c r="D2" s="19"/>
      <c r="E2" s="18"/>
      <c r="F2" s="11" t="s">
        <v>90</v>
      </c>
      <c r="G2" s="6" t="s">
        <v>91</v>
      </c>
      <c r="H2" s="11" t="s">
        <v>90</v>
      </c>
      <c r="I2" s="18" t="s">
        <v>91</v>
      </c>
    </row>
    <row r="3" spans="1:9" x14ac:dyDescent="0.35">
      <c r="A3" t="s">
        <v>3</v>
      </c>
      <c r="B3" s="13">
        <v>78465175</v>
      </c>
      <c r="C3" s="20">
        <v>4</v>
      </c>
      <c r="D3" s="13"/>
      <c r="E3" s="20"/>
      <c r="F3" s="21">
        <f>D3-(D3*0.34)</f>
        <v>0</v>
      </c>
      <c r="G3" s="22">
        <f>E3-(E3*(0.34))</f>
        <v>0</v>
      </c>
      <c r="H3" s="13">
        <f>F3-B3</f>
        <v>-78465175</v>
      </c>
      <c r="I3" s="23">
        <f>G3-C3</f>
        <v>-4</v>
      </c>
    </row>
    <row r="4" spans="1:9" x14ac:dyDescent="0.35">
      <c r="A4" t="s">
        <v>9</v>
      </c>
      <c r="B4" s="13">
        <v>309492718</v>
      </c>
      <c r="C4" s="20">
        <v>13</v>
      </c>
      <c r="D4" s="13">
        <v>65507134</v>
      </c>
      <c r="E4" s="20">
        <v>3</v>
      </c>
      <c r="F4" s="21">
        <f t="shared" ref="F4:F39" si="0">D4-(D4*0.34)</f>
        <v>43234708.439999998</v>
      </c>
      <c r="G4" s="22">
        <f t="shared" ref="G4:G39" si="1">E4-(E4*(0.34))</f>
        <v>1.98</v>
      </c>
      <c r="H4" s="13">
        <f t="shared" ref="H4:I39" si="2">F4-B4</f>
        <v>-266258009.56</v>
      </c>
      <c r="I4" s="23">
        <f t="shared" si="2"/>
        <v>-11.02</v>
      </c>
    </row>
    <row r="5" spans="1:9" x14ac:dyDescent="0.35">
      <c r="A5" t="s">
        <v>11</v>
      </c>
      <c r="B5" s="13">
        <v>45890373</v>
      </c>
      <c r="C5" s="20">
        <v>4</v>
      </c>
      <c r="D5" s="13">
        <v>25000000</v>
      </c>
      <c r="E5" s="20">
        <v>1</v>
      </c>
      <c r="F5" s="21">
        <f t="shared" si="0"/>
        <v>16500000</v>
      </c>
      <c r="G5" s="22">
        <f t="shared" si="1"/>
        <v>0.65999999999999992</v>
      </c>
      <c r="H5" s="13">
        <f t="shared" si="2"/>
        <v>-29390373</v>
      </c>
      <c r="I5" s="23">
        <f t="shared" si="2"/>
        <v>-3.34</v>
      </c>
    </row>
    <row r="6" spans="1:9" x14ac:dyDescent="0.35">
      <c r="A6" t="s">
        <v>14</v>
      </c>
      <c r="B6" s="13">
        <v>29632909</v>
      </c>
      <c r="C6" s="20">
        <v>3</v>
      </c>
      <c r="D6" s="13"/>
      <c r="E6" s="20"/>
      <c r="F6" s="21">
        <f t="shared" si="0"/>
        <v>0</v>
      </c>
      <c r="G6" s="22">
        <f t="shared" si="1"/>
        <v>0</v>
      </c>
      <c r="H6" s="13">
        <f t="shared" si="2"/>
        <v>-29632909</v>
      </c>
      <c r="I6" s="23">
        <f t="shared" si="2"/>
        <v>-3</v>
      </c>
    </row>
    <row r="7" spans="1:9" x14ac:dyDescent="0.35">
      <c r="A7" t="s">
        <v>16</v>
      </c>
      <c r="B7" s="13">
        <v>90813413</v>
      </c>
      <c r="C7" s="20">
        <v>7</v>
      </c>
      <c r="D7" s="13">
        <v>24997848</v>
      </c>
      <c r="E7" s="20">
        <v>1</v>
      </c>
      <c r="F7" s="21">
        <f t="shared" si="0"/>
        <v>16498579.68</v>
      </c>
      <c r="G7" s="22">
        <f t="shared" si="1"/>
        <v>0.65999999999999992</v>
      </c>
      <c r="H7" s="13">
        <f t="shared" si="2"/>
        <v>-74314833.319999993</v>
      </c>
      <c r="I7" s="23">
        <f t="shared" si="2"/>
        <v>-6.34</v>
      </c>
    </row>
    <row r="8" spans="1:9" x14ac:dyDescent="0.35">
      <c r="A8" t="s">
        <v>22</v>
      </c>
      <c r="B8" s="13">
        <v>34622207</v>
      </c>
      <c r="C8" s="20">
        <v>3</v>
      </c>
      <c r="D8" s="13"/>
      <c r="E8" s="20"/>
      <c r="F8" s="21">
        <f t="shared" si="0"/>
        <v>0</v>
      </c>
      <c r="G8" s="22">
        <f t="shared" si="1"/>
        <v>0</v>
      </c>
      <c r="H8" s="13">
        <f t="shared" si="2"/>
        <v>-34622207</v>
      </c>
      <c r="I8" s="23">
        <f t="shared" si="2"/>
        <v>-3</v>
      </c>
    </row>
    <row r="9" spans="1:9" x14ac:dyDescent="0.35">
      <c r="A9" t="s">
        <v>28</v>
      </c>
      <c r="B9" s="13">
        <v>45965443</v>
      </c>
      <c r="C9" s="20">
        <v>2</v>
      </c>
      <c r="D9" s="13">
        <v>9472875</v>
      </c>
      <c r="E9" s="20">
        <v>1</v>
      </c>
      <c r="F9" s="21">
        <f t="shared" si="0"/>
        <v>6252097.5</v>
      </c>
      <c r="G9" s="22">
        <f t="shared" si="1"/>
        <v>0.65999999999999992</v>
      </c>
      <c r="H9" s="13">
        <f t="shared" si="2"/>
        <v>-39713345.5</v>
      </c>
      <c r="I9" s="23">
        <f t="shared" si="2"/>
        <v>-1.34</v>
      </c>
    </row>
    <row r="10" spans="1:9" x14ac:dyDescent="0.35">
      <c r="A10" t="s">
        <v>92</v>
      </c>
      <c r="B10" s="13">
        <v>29767352</v>
      </c>
      <c r="C10" s="20">
        <v>1</v>
      </c>
      <c r="D10" s="13"/>
      <c r="E10" s="20"/>
      <c r="F10" s="21">
        <f t="shared" si="0"/>
        <v>0</v>
      </c>
      <c r="G10" s="22">
        <f t="shared" si="1"/>
        <v>0</v>
      </c>
      <c r="H10" s="13">
        <f t="shared" si="2"/>
        <v>-29767352</v>
      </c>
      <c r="I10" s="23">
        <f t="shared" si="2"/>
        <v>-1</v>
      </c>
    </row>
    <row r="11" spans="1:9" x14ac:dyDescent="0.35">
      <c r="A11" t="s">
        <v>31</v>
      </c>
      <c r="B11" s="13">
        <v>11084293</v>
      </c>
      <c r="C11" s="20">
        <v>2</v>
      </c>
      <c r="D11" s="13"/>
      <c r="E11" s="20"/>
      <c r="F11" s="21">
        <f t="shared" si="0"/>
        <v>0</v>
      </c>
      <c r="G11" s="22">
        <f t="shared" si="1"/>
        <v>0</v>
      </c>
      <c r="H11" s="13">
        <f t="shared" si="2"/>
        <v>-11084293</v>
      </c>
      <c r="I11" s="23">
        <f t="shared" si="2"/>
        <v>-2</v>
      </c>
    </row>
    <row r="12" spans="1:9" x14ac:dyDescent="0.35">
      <c r="A12" t="s">
        <v>32</v>
      </c>
      <c r="B12" s="13">
        <v>92533148</v>
      </c>
      <c r="C12" s="20">
        <v>7</v>
      </c>
      <c r="D12" s="13">
        <v>18066450</v>
      </c>
      <c r="E12" s="20">
        <v>1</v>
      </c>
      <c r="F12" s="21">
        <f t="shared" si="0"/>
        <v>11923857</v>
      </c>
      <c r="G12" s="22">
        <f t="shared" si="1"/>
        <v>0.65999999999999992</v>
      </c>
      <c r="H12" s="13">
        <f t="shared" si="2"/>
        <v>-80609291</v>
      </c>
      <c r="I12" s="23">
        <f t="shared" si="2"/>
        <v>-6.34</v>
      </c>
    </row>
    <row r="13" spans="1:9" x14ac:dyDescent="0.35">
      <c r="A13" t="s">
        <v>37</v>
      </c>
      <c r="B13" s="13">
        <v>34294766</v>
      </c>
      <c r="C13" s="20">
        <v>6</v>
      </c>
      <c r="D13" s="13"/>
      <c r="E13" s="20"/>
      <c r="F13" s="21">
        <f t="shared" si="0"/>
        <v>0</v>
      </c>
      <c r="G13" s="22">
        <f t="shared" si="1"/>
        <v>0</v>
      </c>
      <c r="H13" s="13">
        <f t="shared" si="2"/>
        <v>-34294766</v>
      </c>
      <c r="I13" s="23">
        <f t="shared" si="2"/>
        <v>-6</v>
      </c>
    </row>
    <row r="14" spans="1:9" x14ac:dyDescent="0.35">
      <c r="A14" t="s">
        <v>38</v>
      </c>
      <c r="B14" s="13">
        <v>59341094</v>
      </c>
      <c r="C14" s="20">
        <v>3</v>
      </c>
      <c r="D14" s="13">
        <v>49954702</v>
      </c>
      <c r="E14" s="20">
        <v>1</v>
      </c>
      <c r="F14" s="21">
        <f t="shared" si="0"/>
        <v>32970103.32</v>
      </c>
      <c r="G14" s="22">
        <f t="shared" si="1"/>
        <v>0.65999999999999992</v>
      </c>
      <c r="H14" s="13">
        <f t="shared" si="2"/>
        <v>-26370990.68</v>
      </c>
      <c r="I14" s="23">
        <f t="shared" si="2"/>
        <v>-2.34</v>
      </c>
    </row>
    <row r="15" spans="1:9" x14ac:dyDescent="0.35">
      <c r="A15" t="s">
        <v>39</v>
      </c>
      <c r="B15" s="13">
        <v>78474500</v>
      </c>
      <c r="C15" s="20">
        <v>7</v>
      </c>
      <c r="D15" s="13">
        <v>43778746</v>
      </c>
      <c r="E15" s="20">
        <v>3</v>
      </c>
      <c r="F15" s="21">
        <f t="shared" si="0"/>
        <v>28893972.359999999</v>
      </c>
      <c r="G15" s="22">
        <f t="shared" si="1"/>
        <v>1.98</v>
      </c>
      <c r="H15" s="13">
        <f t="shared" si="2"/>
        <v>-49580527.640000001</v>
      </c>
      <c r="I15" s="23">
        <f t="shared" si="2"/>
        <v>-5.0199999999999996</v>
      </c>
    </row>
    <row r="16" spans="1:9" x14ac:dyDescent="0.35">
      <c r="A16" t="s">
        <v>44</v>
      </c>
      <c r="B16" s="13">
        <v>103442406</v>
      </c>
      <c r="C16" s="20">
        <v>7</v>
      </c>
      <c r="D16" s="13"/>
      <c r="E16" s="20"/>
      <c r="F16" s="21">
        <f t="shared" si="0"/>
        <v>0</v>
      </c>
      <c r="G16" s="22">
        <f t="shared" si="1"/>
        <v>0</v>
      </c>
      <c r="H16" s="13">
        <f t="shared" si="2"/>
        <v>-103442406</v>
      </c>
      <c r="I16" s="23">
        <f t="shared" si="2"/>
        <v>-7</v>
      </c>
    </row>
    <row r="17" spans="1:9" x14ac:dyDescent="0.35">
      <c r="A17" t="s">
        <v>45</v>
      </c>
      <c r="B17" s="13">
        <v>95912928</v>
      </c>
      <c r="C17" s="20">
        <v>13</v>
      </c>
      <c r="D17" s="13">
        <v>58740658</v>
      </c>
      <c r="E17" s="20">
        <v>6</v>
      </c>
      <c r="F17" s="21">
        <f t="shared" si="0"/>
        <v>38768834.280000001</v>
      </c>
      <c r="G17" s="22">
        <f t="shared" si="1"/>
        <v>3.96</v>
      </c>
      <c r="H17" s="13">
        <f t="shared" si="2"/>
        <v>-57144093.719999999</v>
      </c>
      <c r="I17" s="23">
        <f t="shared" si="2"/>
        <v>-9.0399999999999991</v>
      </c>
    </row>
    <row r="18" spans="1:9" x14ac:dyDescent="0.35">
      <c r="A18" t="s">
        <v>46</v>
      </c>
      <c r="B18" s="13">
        <v>53685198</v>
      </c>
      <c r="C18" s="20">
        <v>5</v>
      </c>
      <c r="D18" s="13"/>
      <c r="E18" s="20"/>
      <c r="F18" s="21">
        <f t="shared" si="0"/>
        <v>0</v>
      </c>
      <c r="G18" s="22">
        <f t="shared" si="1"/>
        <v>0</v>
      </c>
      <c r="H18" s="13">
        <f t="shared" si="2"/>
        <v>-53685198</v>
      </c>
      <c r="I18" s="23">
        <f t="shared" si="2"/>
        <v>-5</v>
      </c>
    </row>
    <row r="19" spans="1:9" x14ac:dyDescent="0.35">
      <c r="A19" t="s">
        <v>47</v>
      </c>
      <c r="B19" s="13">
        <v>176004801</v>
      </c>
      <c r="C19" s="20">
        <v>12</v>
      </c>
      <c r="D19" s="13">
        <v>115063495</v>
      </c>
      <c r="E19" s="20">
        <v>6</v>
      </c>
      <c r="F19" s="21">
        <f t="shared" si="0"/>
        <v>75941906.699999988</v>
      </c>
      <c r="G19" s="22">
        <f t="shared" si="1"/>
        <v>3.96</v>
      </c>
      <c r="H19" s="13">
        <f t="shared" si="2"/>
        <v>-100062894.30000001</v>
      </c>
      <c r="I19" s="23">
        <f t="shared" si="2"/>
        <v>-8.0399999999999991</v>
      </c>
    </row>
    <row r="20" spans="1:9" x14ac:dyDescent="0.35">
      <c r="A20" t="s">
        <v>48</v>
      </c>
      <c r="B20" s="13">
        <v>84662667</v>
      </c>
      <c r="C20" s="20">
        <v>5</v>
      </c>
      <c r="D20" s="13">
        <v>47095315</v>
      </c>
      <c r="E20" s="20">
        <v>2</v>
      </c>
      <c r="F20" s="21">
        <f t="shared" si="0"/>
        <v>31082907.899999999</v>
      </c>
      <c r="G20" s="22">
        <f t="shared" si="1"/>
        <v>1.3199999999999998</v>
      </c>
      <c r="H20" s="13">
        <f t="shared" si="2"/>
        <v>-53579759.100000001</v>
      </c>
      <c r="I20" s="23">
        <f t="shared" si="2"/>
        <v>-3.68</v>
      </c>
    </row>
    <row r="21" spans="1:9" x14ac:dyDescent="0.35">
      <c r="A21" t="s">
        <v>50</v>
      </c>
      <c r="B21" s="13">
        <v>27154596</v>
      </c>
      <c r="C21" s="20">
        <v>1</v>
      </c>
      <c r="D21" s="13"/>
      <c r="E21" s="20"/>
      <c r="F21" s="21">
        <f t="shared" si="0"/>
        <v>0</v>
      </c>
      <c r="G21" s="22">
        <f t="shared" si="1"/>
        <v>0</v>
      </c>
      <c r="H21" s="13">
        <f t="shared" si="2"/>
        <v>-27154596</v>
      </c>
      <c r="I21" s="23">
        <f t="shared" si="2"/>
        <v>-1</v>
      </c>
    </row>
    <row r="22" spans="1:9" x14ac:dyDescent="0.35">
      <c r="A22" t="s">
        <v>53</v>
      </c>
      <c r="B22" s="13">
        <v>208663233</v>
      </c>
      <c r="C22" s="20">
        <v>14</v>
      </c>
      <c r="D22" s="13">
        <v>40225149</v>
      </c>
      <c r="E22" s="20">
        <v>3</v>
      </c>
      <c r="F22" s="21">
        <f t="shared" si="0"/>
        <v>26548598.34</v>
      </c>
      <c r="G22" s="22">
        <f t="shared" si="1"/>
        <v>1.98</v>
      </c>
      <c r="H22" s="13">
        <f t="shared" si="2"/>
        <v>-182114634.66</v>
      </c>
      <c r="I22" s="23">
        <f t="shared" si="2"/>
        <v>-12.02</v>
      </c>
    </row>
    <row r="23" spans="1:9" x14ac:dyDescent="0.35">
      <c r="A23" t="s">
        <v>59</v>
      </c>
      <c r="B23" s="13">
        <v>42131712</v>
      </c>
      <c r="C23" s="20">
        <v>2</v>
      </c>
      <c r="D23" s="13"/>
      <c r="E23" s="20"/>
      <c r="F23" s="21">
        <f t="shared" si="0"/>
        <v>0</v>
      </c>
      <c r="G23" s="22">
        <f t="shared" si="1"/>
        <v>0</v>
      </c>
      <c r="H23" s="13">
        <f t="shared" si="2"/>
        <v>-42131712</v>
      </c>
      <c r="I23" s="23">
        <f t="shared" si="2"/>
        <v>-2</v>
      </c>
    </row>
    <row r="24" spans="1:9" x14ac:dyDescent="0.35">
      <c r="A24" t="s">
        <v>61</v>
      </c>
      <c r="B24" s="13">
        <v>63139132</v>
      </c>
      <c r="C24" s="20">
        <v>4</v>
      </c>
      <c r="D24" s="13"/>
      <c r="E24" s="20"/>
      <c r="F24" s="21">
        <f t="shared" si="0"/>
        <v>0</v>
      </c>
      <c r="G24" s="22">
        <f t="shared" si="1"/>
        <v>0</v>
      </c>
      <c r="H24" s="13">
        <f t="shared" si="2"/>
        <v>-63139132</v>
      </c>
      <c r="I24" s="23">
        <f t="shared" si="2"/>
        <v>-4</v>
      </c>
    </row>
    <row r="25" spans="1:9" x14ac:dyDescent="0.35">
      <c r="A25" t="s">
        <v>62</v>
      </c>
      <c r="B25" s="13">
        <v>21341792</v>
      </c>
      <c r="C25" s="20">
        <v>1</v>
      </c>
      <c r="D25" s="13">
        <v>21341792</v>
      </c>
      <c r="E25" s="20">
        <v>1</v>
      </c>
      <c r="F25" s="21">
        <f t="shared" si="0"/>
        <v>14085582.719999999</v>
      </c>
      <c r="G25" s="22">
        <f t="shared" si="1"/>
        <v>0.65999999999999992</v>
      </c>
      <c r="H25" s="13">
        <f t="shared" si="2"/>
        <v>-7256209.2800000012</v>
      </c>
      <c r="I25" s="23">
        <f t="shared" si="2"/>
        <v>-0.34000000000000008</v>
      </c>
    </row>
    <row r="26" spans="1:9" x14ac:dyDescent="0.35">
      <c r="A26" t="s">
        <v>63</v>
      </c>
      <c r="B26" s="13">
        <v>170298672</v>
      </c>
      <c r="C26" s="20">
        <v>15</v>
      </c>
      <c r="D26" s="13">
        <v>53326248</v>
      </c>
      <c r="E26" s="20">
        <v>4</v>
      </c>
      <c r="F26" s="21">
        <f t="shared" si="0"/>
        <v>35195323.68</v>
      </c>
      <c r="G26" s="22">
        <f t="shared" si="1"/>
        <v>2.6399999999999997</v>
      </c>
      <c r="H26" s="13">
        <f t="shared" si="2"/>
        <v>-135103348.31999999</v>
      </c>
      <c r="I26" s="23">
        <f t="shared" si="2"/>
        <v>-12.36</v>
      </c>
    </row>
    <row r="27" spans="1:9" x14ac:dyDescent="0.35">
      <c r="A27" t="s">
        <v>64</v>
      </c>
      <c r="B27" s="13">
        <v>181036112</v>
      </c>
      <c r="C27" s="20">
        <v>12</v>
      </c>
      <c r="D27" s="13">
        <v>117939361</v>
      </c>
      <c r="E27" s="20">
        <v>7</v>
      </c>
      <c r="F27" s="21">
        <f t="shared" si="0"/>
        <v>77839978.25999999</v>
      </c>
      <c r="G27" s="22">
        <f t="shared" si="1"/>
        <v>4.6199999999999992</v>
      </c>
      <c r="H27" s="13">
        <f t="shared" si="2"/>
        <v>-103196133.74000001</v>
      </c>
      <c r="I27" s="23">
        <f t="shared" si="2"/>
        <v>-7.3800000000000008</v>
      </c>
    </row>
    <row r="28" spans="1:9" x14ac:dyDescent="0.35">
      <c r="A28" t="s">
        <v>93</v>
      </c>
      <c r="B28" s="13">
        <v>34991340</v>
      </c>
      <c r="C28" s="20">
        <v>1</v>
      </c>
      <c r="D28" s="13"/>
      <c r="E28" s="20"/>
      <c r="F28" s="21">
        <f t="shared" si="0"/>
        <v>0</v>
      </c>
      <c r="G28" s="22">
        <f t="shared" si="1"/>
        <v>0</v>
      </c>
      <c r="H28" s="13">
        <f t="shared" si="2"/>
        <v>-34991340</v>
      </c>
      <c r="I28" s="23">
        <f t="shared" si="2"/>
        <v>-1</v>
      </c>
    </row>
    <row r="29" spans="1:9" x14ac:dyDescent="0.35">
      <c r="A29" t="s">
        <v>66</v>
      </c>
      <c r="B29" s="13">
        <v>8783620</v>
      </c>
      <c r="C29" s="20">
        <v>1</v>
      </c>
      <c r="D29" s="13"/>
      <c r="E29" s="20"/>
      <c r="F29" s="21">
        <f t="shared" si="0"/>
        <v>0</v>
      </c>
      <c r="G29" s="22">
        <f t="shared" si="1"/>
        <v>0</v>
      </c>
      <c r="H29" s="13">
        <f t="shared" si="2"/>
        <v>-8783620</v>
      </c>
      <c r="I29" s="23">
        <f t="shared" si="2"/>
        <v>-1</v>
      </c>
    </row>
    <row r="30" spans="1:9" x14ac:dyDescent="0.35">
      <c r="A30" t="s">
        <v>67</v>
      </c>
      <c r="B30" s="13">
        <v>6207808</v>
      </c>
      <c r="C30" s="20">
        <v>1</v>
      </c>
      <c r="D30" s="13">
        <v>6207808</v>
      </c>
      <c r="E30" s="20">
        <v>1</v>
      </c>
      <c r="F30" s="21">
        <f t="shared" si="0"/>
        <v>4097153.28</v>
      </c>
      <c r="G30" s="22">
        <f t="shared" si="1"/>
        <v>0.65999999999999992</v>
      </c>
      <c r="H30" s="13">
        <f t="shared" si="2"/>
        <v>-2110654.7200000002</v>
      </c>
      <c r="I30" s="23">
        <f t="shared" si="2"/>
        <v>-0.34000000000000008</v>
      </c>
    </row>
    <row r="31" spans="1:9" x14ac:dyDescent="0.35">
      <c r="A31" t="s">
        <v>68</v>
      </c>
      <c r="B31" s="13">
        <v>16957883</v>
      </c>
      <c r="C31" s="20">
        <v>1</v>
      </c>
      <c r="D31" s="13"/>
      <c r="E31" s="20"/>
      <c r="F31" s="21">
        <f t="shared" si="0"/>
        <v>0</v>
      </c>
      <c r="G31" s="22">
        <f t="shared" si="1"/>
        <v>0</v>
      </c>
      <c r="H31" s="13">
        <f t="shared" si="2"/>
        <v>-16957883</v>
      </c>
      <c r="I31" s="23">
        <f t="shared" si="2"/>
        <v>-1</v>
      </c>
    </row>
    <row r="32" spans="1:9" x14ac:dyDescent="0.35">
      <c r="A32" t="s">
        <v>69</v>
      </c>
      <c r="B32" s="13">
        <v>1586520</v>
      </c>
      <c r="C32" s="20">
        <v>1</v>
      </c>
      <c r="D32" s="13">
        <v>1586520</v>
      </c>
      <c r="E32" s="20">
        <v>1</v>
      </c>
      <c r="F32" s="21">
        <f t="shared" si="0"/>
        <v>1047103.2</v>
      </c>
      <c r="G32" s="22">
        <f t="shared" si="1"/>
        <v>0.65999999999999992</v>
      </c>
      <c r="H32" s="13">
        <f t="shared" si="2"/>
        <v>-539416.80000000005</v>
      </c>
      <c r="I32" s="23">
        <f t="shared" si="2"/>
        <v>-0.34000000000000008</v>
      </c>
    </row>
    <row r="33" spans="1:9" x14ac:dyDescent="0.35">
      <c r="A33" t="s">
        <v>70</v>
      </c>
      <c r="B33" s="13">
        <v>106400958</v>
      </c>
      <c r="C33" s="20">
        <v>11</v>
      </c>
      <c r="D33" s="13"/>
      <c r="E33" s="20"/>
      <c r="F33" s="21">
        <f t="shared" si="0"/>
        <v>0</v>
      </c>
      <c r="G33" s="22">
        <f t="shared" si="1"/>
        <v>0</v>
      </c>
      <c r="H33" s="13">
        <f t="shared" si="2"/>
        <v>-106400958</v>
      </c>
      <c r="I33" s="23">
        <f t="shared" si="2"/>
        <v>-11</v>
      </c>
    </row>
    <row r="34" spans="1:9" x14ac:dyDescent="0.35">
      <c r="A34" t="s">
        <v>73</v>
      </c>
      <c r="B34" s="13">
        <v>7913666</v>
      </c>
      <c r="C34" s="20">
        <v>3</v>
      </c>
      <c r="D34" s="13">
        <v>7913666</v>
      </c>
      <c r="E34" s="20">
        <v>3</v>
      </c>
      <c r="F34" s="21">
        <f t="shared" si="0"/>
        <v>5223019.5599999996</v>
      </c>
      <c r="G34" s="22">
        <f t="shared" si="1"/>
        <v>1.98</v>
      </c>
      <c r="H34" s="13">
        <f t="shared" si="2"/>
        <v>-2690646.4400000004</v>
      </c>
      <c r="I34" s="23">
        <f t="shared" si="2"/>
        <v>-1.02</v>
      </c>
    </row>
    <row r="35" spans="1:9" x14ac:dyDescent="0.35">
      <c r="A35" t="s">
        <v>74</v>
      </c>
      <c r="B35" s="13">
        <v>17963762</v>
      </c>
      <c r="C35" s="20">
        <v>2</v>
      </c>
      <c r="D35" s="13">
        <v>17463911</v>
      </c>
      <c r="E35" s="20">
        <v>1</v>
      </c>
      <c r="F35" s="21">
        <f t="shared" si="0"/>
        <v>11526181.26</v>
      </c>
      <c r="G35" s="22">
        <f t="shared" si="1"/>
        <v>0.65999999999999992</v>
      </c>
      <c r="H35" s="13">
        <f t="shared" si="2"/>
        <v>-6437580.7400000002</v>
      </c>
      <c r="I35" s="23">
        <f t="shared" si="2"/>
        <v>-1.34</v>
      </c>
    </row>
    <row r="36" spans="1:9" x14ac:dyDescent="0.35">
      <c r="A36" t="s">
        <v>75</v>
      </c>
      <c r="B36" s="13">
        <v>5000000</v>
      </c>
      <c r="C36" s="20">
        <v>1</v>
      </c>
      <c r="D36" s="13"/>
      <c r="E36" s="20"/>
      <c r="F36" s="21">
        <f t="shared" si="0"/>
        <v>0</v>
      </c>
      <c r="G36" s="22">
        <f t="shared" si="1"/>
        <v>0</v>
      </c>
      <c r="H36" s="13">
        <f t="shared" si="2"/>
        <v>-5000000</v>
      </c>
      <c r="I36" s="23">
        <f t="shared" si="2"/>
        <v>-1</v>
      </c>
    </row>
    <row r="37" spans="1:9" x14ac:dyDescent="0.35">
      <c r="A37" t="s">
        <v>76</v>
      </c>
      <c r="B37" s="13">
        <v>49621626</v>
      </c>
      <c r="C37" s="20">
        <v>5</v>
      </c>
      <c r="D37" s="13">
        <v>40984086</v>
      </c>
      <c r="E37" s="20">
        <v>4</v>
      </c>
      <c r="F37" s="21">
        <f t="shared" si="0"/>
        <v>27049496.759999998</v>
      </c>
      <c r="G37" s="22">
        <f t="shared" si="1"/>
        <v>2.6399999999999997</v>
      </c>
      <c r="H37" s="13">
        <f t="shared" si="2"/>
        <v>-22572129.240000002</v>
      </c>
      <c r="I37" s="23">
        <f t="shared" si="2"/>
        <v>-2.3600000000000003</v>
      </c>
    </row>
    <row r="38" spans="1:9" x14ac:dyDescent="0.35">
      <c r="A38" t="s">
        <v>77</v>
      </c>
      <c r="B38" s="13">
        <v>800963</v>
      </c>
      <c r="C38" s="20">
        <v>3</v>
      </c>
      <c r="D38" s="13"/>
      <c r="E38" s="20"/>
      <c r="F38" s="21">
        <f t="shared" si="0"/>
        <v>0</v>
      </c>
      <c r="G38" s="22">
        <f t="shared" si="1"/>
        <v>0</v>
      </c>
      <c r="H38" s="13">
        <f t="shared" si="2"/>
        <v>-800963</v>
      </c>
      <c r="I38" s="23">
        <f t="shared" si="2"/>
        <v>-3</v>
      </c>
    </row>
    <row r="39" spans="1:9" x14ac:dyDescent="0.35">
      <c r="A39" t="s">
        <v>79</v>
      </c>
      <c r="B39" s="24">
        <v>18000232</v>
      </c>
      <c r="C39" s="25">
        <v>3</v>
      </c>
      <c r="D39" s="13"/>
      <c r="E39" s="20"/>
      <c r="F39" s="21">
        <f t="shared" si="0"/>
        <v>0</v>
      </c>
      <c r="G39" s="22">
        <f t="shared" si="1"/>
        <v>0</v>
      </c>
      <c r="H39" s="13">
        <f t="shared" si="2"/>
        <v>-18000232</v>
      </c>
      <c r="I39" s="23">
        <f t="shared" si="2"/>
        <v>-3</v>
      </c>
    </row>
  </sheetData>
  <mergeCells count="3">
    <mergeCell ref="B1:C1"/>
    <mergeCell ref="F1:G1"/>
    <mergeCell ref="H1:I1"/>
  </mergeCells>
  <pageMargins left="0.7" right="0.7" top="0.75" bottom="0.75" header="0.3" footer="0.3"/>
  <pageSetup orientation="portrait" r:id="rId1"/>
  <headerFooter>
    <oddHeader>&amp;C&amp;"-,Bold"FY24 House GOP Cuts to
Rural Rural Broadband Programs&amp;R&amp;D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3274C-14FD-4FD4-AFA9-AFF4A9437410}">
  <dimension ref="A1:K814"/>
  <sheetViews>
    <sheetView view="pageLayout" zoomScaleNormal="100" workbookViewId="0"/>
  </sheetViews>
  <sheetFormatPr defaultRowHeight="14.5" x14ac:dyDescent="0.35"/>
  <cols>
    <col min="1" max="1" width="13.26953125" customWidth="1"/>
    <col min="2" max="2" width="28.7265625" hidden="1" customWidth="1"/>
    <col min="3" max="3" width="35.81640625" hidden="1" customWidth="1"/>
    <col min="4" max="4" width="13.36328125" style="14" bestFit="1" customWidth="1"/>
    <col min="5" max="5" width="13.1796875" bestFit="1" customWidth="1"/>
    <col min="6" max="6" width="28.7265625" hidden="1" customWidth="1"/>
    <col min="7" max="7" width="35.81640625" hidden="1" customWidth="1"/>
    <col min="8" max="8" width="13.54296875" style="14" bestFit="1" customWidth="1"/>
    <col min="9" max="9" width="13.08984375" style="20" bestFit="1" customWidth="1"/>
    <col min="10" max="10" width="13.36328125" bestFit="1" customWidth="1"/>
    <col min="11" max="11" width="13.08984375" bestFit="1" customWidth="1"/>
  </cols>
  <sheetData>
    <row r="1" spans="1:11" s="27" customFormat="1" ht="29.15" customHeight="1" x14ac:dyDescent="0.35">
      <c r="A1" s="26"/>
      <c r="B1" s="26" t="s">
        <v>94</v>
      </c>
      <c r="C1" s="26"/>
      <c r="D1" s="58" t="s">
        <v>95</v>
      </c>
      <c r="E1" s="59"/>
      <c r="F1" s="26" t="s">
        <v>96</v>
      </c>
      <c r="G1" s="26"/>
      <c r="H1" s="55" t="s">
        <v>97</v>
      </c>
      <c r="I1" s="56"/>
      <c r="J1" s="55" t="s">
        <v>98</v>
      </c>
      <c r="K1" s="57"/>
    </row>
    <row r="2" spans="1:11" s="27" customFormat="1" ht="45" customHeight="1" x14ac:dyDescent="0.35">
      <c r="A2" s="28" t="s">
        <v>99</v>
      </c>
      <c r="B2" s="29" t="s">
        <v>100</v>
      </c>
      <c r="C2" s="28" t="s">
        <v>101</v>
      </c>
      <c r="D2" s="30" t="s">
        <v>100</v>
      </c>
      <c r="E2" s="31" t="s">
        <v>102</v>
      </c>
      <c r="F2" s="29" t="s">
        <v>100</v>
      </c>
      <c r="G2" s="28" t="s">
        <v>101</v>
      </c>
      <c r="H2" s="30" t="s">
        <v>100</v>
      </c>
      <c r="I2" s="31" t="s">
        <v>102</v>
      </c>
      <c r="J2" s="29" t="s">
        <v>100</v>
      </c>
      <c r="K2" s="28" t="s">
        <v>102</v>
      </c>
    </row>
    <row r="3" spans="1:11" x14ac:dyDescent="0.35">
      <c r="A3" s="1" t="s">
        <v>3</v>
      </c>
      <c r="B3" s="2"/>
      <c r="C3" s="3"/>
      <c r="D3" s="12"/>
      <c r="E3" s="3"/>
      <c r="F3" s="2"/>
      <c r="G3" s="3"/>
    </row>
    <row r="4" spans="1:11" x14ac:dyDescent="0.35">
      <c r="A4" s="4" t="s">
        <v>15</v>
      </c>
      <c r="B4" s="5">
        <v>88678480</v>
      </c>
      <c r="C4">
        <v>434</v>
      </c>
      <c r="D4" s="13">
        <v>12937052</v>
      </c>
      <c r="E4">
        <v>68</v>
      </c>
      <c r="F4" s="5">
        <v>101615532</v>
      </c>
      <c r="G4">
        <v>502</v>
      </c>
      <c r="H4" s="13">
        <f>D4-(D4*0.039)</f>
        <v>12432506.971999999</v>
      </c>
      <c r="I4" s="23">
        <f>E4-(E4*0.39)</f>
        <v>41.480000000000004</v>
      </c>
      <c r="J4" s="5">
        <f>H4-D4</f>
        <v>-504545.02800000086</v>
      </c>
      <c r="K4" s="22">
        <f>E4-I4</f>
        <v>26.519999999999996</v>
      </c>
    </row>
    <row r="5" spans="1:11" x14ac:dyDescent="0.35">
      <c r="A5" s="4" t="s">
        <v>4</v>
      </c>
      <c r="B5" s="5">
        <v>75176285</v>
      </c>
      <c r="C5">
        <v>496</v>
      </c>
      <c r="D5" s="13">
        <v>11089624</v>
      </c>
      <c r="E5">
        <v>69</v>
      </c>
      <c r="F5" s="5">
        <v>86265909</v>
      </c>
      <c r="G5">
        <v>565</v>
      </c>
      <c r="H5" s="13">
        <f t="shared" ref="H5:H11" si="0">D5-(D5*0.039)</f>
        <v>10657128.664000001</v>
      </c>
      <c r="I5" s="23">
        <f t="shared" ref="I5:I11" si="1">E5-(E5*0.39)</f>
        <v>42.09</v>
      </c>
      <c r="J5" s="5">
        <f t="shared" ref="J5:J11" si="2">H5-D5</f>
        <v>-432495.3359999992</v>
      </c>
      <c r="K5" s="22">
        <f t="shared" ref="K5:K11" si="3">E5-I5</f>
        <v>26.909999999999997</v>
      </c>
    </row>
    <row r="6" spans="1:11" x14ac:dyDescent="0.35">
      <c r="A6" s="4" t="s">
        <v>5</v>
      </c>
      <c r="B6" s="5">
        <v>98846559</v>
      </c>
      <c r="C6">
        <v>577</v>
      </c>
      <c r="D6" s="13">
        <v>16360585</v>
      </c>
      <c r="E6">
        <v>105</v>
      </c>
      <c r="F6" s="5">
        <v>115207144</v>
      </c>
      <c r="G6">
        <v>682</v>
      </c>
      <c r="H6" s="13">
        <f t="shared" si="0"/>
        <v>15722522.185000001</v>
      </c>
      <c r="I6" s="23">
        <f t="shared" si="1"/>
        <v>64.05</v>
      </c>
      <c r="J6" s="5">
        <f t="shared" si="2"/>
        <v>-638062.81499999948</v>
      </c>
      <c r="K6" s="22">
        <f t="shared" si="3"/>
        <v>40.950000000000003</v>
      </c>
    </row>
    <row r="7" spans="1:11" x14ac:dyDescent="0.35">
      <c r="A7" s="4" t="s">
        <v>6</v>
      </c>
      <c r="B7" s="5">
        <v>108355771</v>
      </c>
      <c r="C7">
        <v>657</v>
      </c>
      <c r="D7" s="13">
        <v>19419508</v>
      </c>
      <c r="E7">
        <v>117</v>
      </c>
      <c r="F7" s="5">
        <v>127775279</v>
      </c>
      <c r="G7">
        <v>774</v>
      </c>
      <c r="H7" s="13">
        <f t="shared" si="0"/>
        <v>18662147.188000001</v>
      </c>
      <c r="I7" s="23">
        <f t="shared" si="1"/>
        <v>71.37</v>
      </c>
      <c r="J7" s="5">
        <f t="shared" si="2"/>
        <v>-757360.81199999899</v>
      </c>
      <c r="K7" s="22">
        <f t="shared" si="3"/>
        <v>45.629999999999995</v>
      </c>
    </row>
    <row r="8" spans="1:11" x14ac:dyDescent="0.35">
      <c r="A8" s="4" t="s">
        <v>7</v>
      </c>
      <c r="B8" s="5">
        <v>91853382</v>
      </c>
      <c r="C8">
        <v>421</v>
      </c>
      <c r="D8" s="13">
        <v>17528783</v>
      </c>
      <c r="E8">
        <v>76</v>
      </c>
      <c r="F8" s="5">
        <v>109382165</v>
      </c>
      <c r="G8">
        <v>497</v>
      </c>
      <c r="H8" s="13">
        <f t="shared" si="0"/>
        <v>16845160.463</v>
      </c>
      <c r="I8" s="23">
        <f t="shared" si="1"/>
        <v>46.36</v>
      </c>
      <c r="J8" s="5">
        <f t="shared" si="2"/>
        <v>-683622.53700000048</v>
      </c>
      <c r="K8" s="22">
        <f t="shared" si="3"/>
        <v>29.64</v>
      </c>
    </row>
    <row r="9" spans="1:11" x14ac:dyDescent="0.35">
      <c r="A9" s="4" t="s">
        <v>12</v>
      </c>
      <c r="B9" s="5">
        <v>48748828</v>
      </c>
      <c r="C9">
        <v>247</v>
      </c>
      <c r="D9" s="13">
        <v>7910677</v>
      </c>
      <c r="E9">
        <v>39</v>
      </c>
      <c r="F9" s="5">
        <v>56659505</v>
      </c>
      <c r="G9">
        <v>286</v>
      </c>
      <c r="H9" s="13">
        <f t="shared" si="0"/>
        <v>7602160.5970000001</v>
      </c>
      <c r="I9" s="23">
        <f t="shared" si="1"/>
        <v>23.79</v>
      </c>
      <c r="J9" s="5">
        <f t="shared" si="2"/>
        <v>-308516.40299999993</v>
      </c>
      <c r="K9" s="22">
        <f t="shared" si="3"/>
        <v>15.21</v>
      </c>
    </row>
    <row r="10" spans="1:11" x14ac:dyDescent="0.35">
      <c r="A10" s="4" t="s">
        <v>8</v>
      </c>
      <c r="B10" s="5">
        <v>33606247</v>
      </c>
      <c r="C10">
        <v>214</v>
      </c>
      <c r="D10" s="13">
        <v>8876414</v>
      </c>
      <c r="E10">
        <v>47</v>
      </c>
      <c r="F10" s="5">
        <v>42482661</v>
      </c>
      <c r="G10">
        <v>261</v>
      </c>
      <c r="H10" s="13">
        <f t="shared" si="0"/>
        <v>8530233.8540000003</v>
      </c>
      <c r="I10" s="23">
        <f t="shared" si="1"/>
        <v>28.669999999999998</v>
      </c>
      <c r="J10" s="5">
        <f t="shared" si="2"/>
        <v>-346180.14599999972</v>
      </c>
      <c r="K10" s="22">
        <f t="shared" si="3"/>
        <v>18.330000000000002</v>
      </c>
    </row>
    <row r="11" spans="1:11" x14ac:dyDescent="0.35">
      <c r="A11" s="4" t="s">
        <v>85</v>
      </c>
      <c r="B11" s="5">
        <v>6994</v>
      </c>
      <c r="C11">
        <v>2</v>
      </c>
      <c r="D11" s="13">
        <v>184820615</v>
      </c>
      <c r="E11">
        <v>1038</v>
      </c>
      <c r="F11" s="5">
        <v>184827609</v>
      </c>
      <c r="G11">
        <v>1040</v>
      </c>
      <c r="H11" s="13">
        <f t="shared" si="0"/>
        <v>177612611.01499999</v>
      </c>
      <c r="I11" s="23">
        <f t="shared" si="1"/>
        <v>633.18000000000006</v>
      </c>
      <c r="J11" s="5">
        <f t="shared" si="2"/>
        <v>-7208003.9850000143</v>
      </c>
      <c r="K11" s="22">
        <f t="shared" si="3"/>
        <v>404.81999999999994</v>
      </c>
    </row>
    <row r="12" spans="1:11" x14ac:dyDescent="0.35">
      <c r="A12" s="1" t="s">
        <v>9</v>
      </c>
      <c r="B12" s="2"/>
      <c r="C12" s="3"/>
      <c r="D12" s="12"/>
      <c r="E12" s="3"/>
      <c r="F12" s="2"/>
      <c r="G12" s="3"/>
    </row>
    <row r="13" spans="1:11" x14ac:dyDescent="0.35">
      <c r="A13" s="4" t="s">
        <v>10</v>
      </c>
      <c r="B13" s="5">
        <v>84571740</v>
      </c>
      <c r="C13">
        <v>301</v>
      </c>
      <c r="D13" s="13">
        <v>42460426</v>
      </c>
      <c r="E13">
        <v>145</v>
      </c>
      <c r="F13" s="5">
        <v>127032166</v>
      </c>
      <c r="G13">
        <v>446</v>
      </c>
      <c r="H13" s="13">
        <f>D13-(D13*0.039)</f>
        <v>40804469.386</v>
      </c>
      <c r="I13" s="23">
        <f>E13-(E13*0.39)</f>
        <v>88.449999999999989</v>
      </c>
      <c r="J13" s="5">
        <f>H13-D13</f>
        <v>-1655956.6140000001</v>
      </c>
      <c r="K13" s="22">
        <f>E13-I13</f>
        <v>56.550000000000011</v>
      </c>
    </row>
    <row r="14" spans="1:11" x14ac:dyDescent="0.35">
      <c r="A14" s="1" t="s">
        <v>104</v>
      </c>
      <c r="B14" s="2"/>
      <c r="C14" s="3"/>
      <c r="D14" s="12"/>
      <c r="E14" s="3"/>
      <c r="F14" s="2"/>
      <c r="G14" s="3"/>
    </row>
    <row r="15" spans="1:11" x14ac:dyDescent="0.35">
      <c r="A15" s="4" t="s">
        <v>10</v>
      </c>
      <c r="B15" s="5">
        <v>52470</v>
      </c>
      <c r="C15">
        <v>6</v>
      </c>
      <c r="D15" s="13">
        <v>60470</v>
      </c>
      <c r="E15">
        <v>8</v>
      </c>
      <c r="F15" s="5">
        <v>112940</v>
      </c>
      <c r="G15">
        <v>14</v>
      </c>
      <c r="H15" s="13">
        <f>D15-(D15*0.039)</f>
        <v>58111.67</v>
      </c>
      <c r="I15" s="23">
        <f>E15-(E15*0.39)</f>
        <v>4.88</v>
      </c>
      <c r="J15" s="5">
        <f>H15-D15</f>
        <v>-2358.3300000000017</v>
      </c>
      <c r="K15" s="22">
        <f>E15-I15</f>
        <v>3.12</v>
      </c>
    </row>
    <row r="16" spans="1:11" x14ac:dyDescent="0.35">
      <c r="A16" s="1" t="s">
        <v>11</v>
      </c>
      <c r="B16" s="2"/>
      <c r="C16" s="3"/>
      <c r="D16" s="12"/>
      <c r="E16" s="3"/>
      <c r="F16" s="2"/>
      <c r="G16" s="3"/>
    </row>
    <row r="17" spans="1:11" x14ac:dyDescent="0.35">
      <c r="A17" s="4" t="s">
        <v>4</v>
      </c>
      <c r="B17" s="5">
        <v>56301415</v>
      </c>
      <c r="C17">
        <v>231</v>
      </c>
      <c r="D17" s="13">
        <v>6890224</v>
      </c>
      <c r="E17">
        <v>29</v>
      </c>
      <c r="F17" s="5">
        <v>63191639</v>
      </c>
      <c r="G17">
        <v>260</v>
      </c>
      <c r="H17" s="13">
        <f t="shared" ref="H17:H21" si="4">D17-(D17*0.039)</f>
        <v>6621505.2640000004</v>
      </c>
      <c r="I17" s="23">
        <f t="shared" ref="I17:I21" si="5">E17-(E17*0.39)</f>
        <v>17.689999999999998</v>
      </c>
      <c r="J17" s="5">
        <f t="shared" ref="J17:J21" si="6">H17-D17</f>
        <v>-268718.73599999957</v>
      </c>
      <c r="K17" s="22">
        <f t="shared" ref="K17:K21" si="7">E17-I17</f>
        <v>11.310000000000002</v>
      </c>
    </row>
    <row r="18" spans="1:11" x14ac:dyDescent="0.35">
      <c r="A18" s="4" t="s">
        <v>12</v>
      </c>
      <c r="B18" s="5">
        <v>35389084</v>
      </c>
      <c r="C18">
        <v>169</v>
      </c>
      <c r="D18" s="13">
        <v>6586846</v>
      </c>
      <c r="E18">
        <v>30</v>
      </c>
      <c r="F18" s="5">
        <v>41975930</v>
      </c>
      <c r="G18">
        <v>199</v>
      </c>
      <c r="H18" s="13">
        <f t="shared" si="4"/>
        <v>6329959.0060000001</v>
      </c>
      <c r="I18" s="23">
        <f t="shared" si="5"/>
        <v>18.299999999999997</v>
      </c>
      <c r="J18" s="5">
        <f t="shared" si="6"/>
        <v>-256886.99399999995</v>
      </c>
      <c r="K18" s="22">
        <f t="shared" si="7"/>
        <v>11.700000000000003</v>
      </c>
    </row>
    <row r="19" spans="1:11" x14ac:dyDescent="0.35">
      <c r="A19" s="4" t="s">
        <v>8</v>
      </c>
      <c r="B19" s="5">
        <v>72988201</v>
      </c>
      <c r="C19">
        <v>366</v>
      </c>
      <c r="D19" s="13">
        <v>17994050</v>
      </c>
      <c r="E19">
        <v>83</v>
      </c>
      <c r="F19" s="5">
        <v>90982251</v>
      </c>
      <c r="G19">
        <v>449</v>
      </c>
      <c r="H19" s="13">
        <f t="shared" si="4"/>
        <v>17292282.050000001</v>
      </c>
      <c r="I19" s="23">
        <f t="shared" si="5"/>
        <v>50.629999999999995</v>
      </c>
      <c r="J19" s="5">
        <f t="shared" si="6"/>
        <v>-701767.94999999925</v>
      </c>
      <c r="K19" s="22">
        <f t="shared" si="7"/>
        <v>32.370000000000005</v>
      </c>
    </row>
    <row r="20" spans="1:11" x14ac:dyDescent="0.35">
      <c r="A20" s="4" t="s">
        <v>13</v>
      </c>
      <c r="B20" s="5">
        <v>29946543</v>
      </c>
      <c r="C20">
        <v>132</v>
      </c>
      <c r="D20" s="13">
        <v>5659291</v>
      </c>
      <c r="E20">
        <v>26</v>
      </c>
      <c r="F20" s="5">
        <v>35605834</v>
      </c>
      <c r="G20">
        <v>158</v>
      </c>
      <c r="H20" s="13">
        <f t="shared" si="4"/>
        <v>5438578.6509999996</v>
      </c>
      <c r="I20" s="23">
        <f t="shared" si="5"/>
        <v>15.86</v>
      </c>
      <c r="J20" s="5">
        <f t="shared" si="6"/>
        <v>-220712.34900000039</v>
      </c>
      <c r="K20" s="22">
        <f t="shared" si="7"/>
        <v>10.14</v>
      </c>
    </row>
    <row r="21" spans="1:11" x14ac:dyDescent="0.35">
      <c r="A21" s="4" t="s">
        <v>85</v>
      </c>
      <c r="B21" s="5"/>
      <c r="D21" s="13">
        <v>86340995</v>
      </c>
      <c r="E21">
        <v>438</v>
      </c>
      <c r="F21" s="5">
        <v>86340995</v>
      </c>
      <c r="G21">
        <v>438</v>
      </c>
      <c r="H21" s="13">
        <f t="shared" si="4"/>
        <v>82973696.194999993</v>
      </c>
      <c r="I21" s="23">
        <f t="shared" si="5"/>
        <v>267.18</v>
      </c>
      <c r="J21" s="5">
        <f t="shared" si="6"/>
        <v>-3367298.8050000072</v>
      </c>
      <c r="K21" s="22">
        <f t="shared" si="7"/>
        <v>170.82</v>
      </c>
    </row>
    <row r="22" spans="1:11" x14ac:dyDescent="0.35">
      <c r="A22" s="1" t="s">
        <v>14</v>
      </c>
      <c r="B22" s="2"/>
      <c r="C22" s="3"/>
      <c r="D22" s="12"/>
      <c r="E22" s="3"/>
      <c r="F22" s="2"/>
      <c r="G22" s="3"/>
    </row>
    <row r="23" spans="1:11" x14ac:dyDescent="0.35">
      <c r="A23" s="4" t="s">
        <v>15</v>
      </c>
      <c r="B23" s="5">
        <v>175154508</v>
      </c>
      <c r="C23">
        <v>1329</v>
      </c>
      <c r="D23" s="13">
        <v>31581940</v>
      </c>
      <c r="E23">
        <v>239</v>
      </c>
      <c r="F23" s="5">
        <v>206736448</v>
      </c>
      <c r="G23">
        <v>1568</v>
      </c>
      <c r="H23" s="13">
        <f t="shared" ref="H23:H27" si="8">D23-(D23*0.039)</f>
        <v>30350244.34</v>
      </c>
      <c r="I23" s="23">
        <f t="shared" ref="I23:I27" si="9">E23-(E23*0.39)</f>
        <v>145.79</v>
      </c>
      <c r="J23" s="5">
        <f t="shared" ref="J23:J27" si="10">H23-D23</f>
        <v>-1231695.6600000001</v>
      </c>
      <c r="K23" s="22">
        <f t="shared" ref="K23:K27" si="11">E23-I23</f>
        <v>93.210000000000008</v>
      </c>
    </row>
    <row r="24" spans="1:11" x14ac:dyDescent="0.35">
      <c r="A24" s="4" t="s">
        <v>4</v>
      </c>
      <c r="B24" s="5">
        <v>89226595</v>
      </c>
      <c r="C24">
        <v>555</v>
      </c>
      <c r="D24" s="13">
        <v>16041767</v>
      </c>
      <c r="E24">
        <v>101</v>
      </c>
      <c r="F24" s="5">
        <v>105268362</v>
      </c>
      <c r="G24">
        <v>656</v>
      </c>
      <c r="H24" s="13">
        <f t="shared" si="8"/>
        <v>15416138.086999999</v>
      </c>
      <c r="I24" s="23">
        <f t="shared" si="9"/>
        <v>61.61</v>
      </c>
      <c r="J24" s="5">
        <f t="shared" si="10"/>
        <v>-625628.91300000064</v>
      </c>
      <c r="K24" s="22">
        <f t="shared" si="11"/>
        <v>39.39</v>
      </c>
    </row>
    <row r="25" spans="1:11" x14ac:dyDescent="0.35">
      <c r="A25" s="4" t="s">
        <v>5</v>
      </c>
      <c r="B25" s="5">
        <v>94641536</v>
      </c>
      <c r="C25">
        <v>480</v>
      </c>
      <c r="D25" s="13">
        <v>13566403</v>
      </c>
      <c r="E25">
        <v>69</v>
      </c>
      <c r="F25" s="5">
        <v>108207939</v>
      </c>
      <c r="G25">
        <v>549</v>
      </c>
      <c r="H25" s="13">
        <f t="shared" si="8"/>
        <v>13037313.283</v>
      </c>
      <c r="I25" s="23">
        <f t="shared" si="9"/>
        <v>42.09</v>
      </c>
      <c r="J25" s="5">
        <f t="shared" si="10"/>
        <v>-529089.71700000018</v>
      </c>
      <c r="K25" s="22">
        <f t="shared" si="11"/>
        <v>26.909999999999997</v>
      </c>
    </row>
    <row r="26" spans="1:11" x14ac:dyDescent="0.35">
      <c r="A26" s="4" t="s">
        <v>6</v>
      </c>
      <c r="B26" s="5">
        <v>136695178</v>
      </c>
      <c r="C26">
        <v>1033</v>
      </c>
      <c r="D26" s="13">
        <v>20902535</v>
      </c>
      <c r="E26">
        <v>159</v>
      </c>
      <c r="F26" s="5">
        <v>157597713</v>
      </c>
      <c r="G26">
        <v>1192</v>
      </c>
      <c r="H26" s="13">
        <f t="shared" si="8"/>
        <v>20087336.135000002</v>
      </c>
      <c r="I26" s="23">
        <f t="shared" si="9"/>
        <v>96.99</v>
      </c>
      <c r="J26" s="5">
        <f t="shared" si="10"/>
        <v>-815198.86499999836</v>
      </c>
      <c r="K26" s="22">
        <f t="shared" si="11"/>
        <v>62.010000000000005</v>
      </c>
    </row>
    <row r="27" spans="1:11" x14ac:dyDescent="0.35">
      <c r="A27" s="4" t="s">
        <v>85</v>
      </c>
      <c r="B27" s="5">
        <v>194949</v>
      </c>
      <c r="C27">
        <v>1</v>
      </c>
      <c r="D27" s="13">
        <v>166129939</v>
      </c>
      <c r="E27">
        <v>1128</v>
      </c>
      <c r="F27" s="5">
        <v>166324888</v>
      </c>
      <c r="G27">
        <v>1129</v>
      </c>
      <c r="H27" s="13">
        <f t="shared" si="8"/>
        <v>159650871.37900001</v>
      </c>
      <c r="I27" s="23">
        <f t="shared" si="9"/>
        <v>688.07999999999993</v>
      </c>
      <c r="J27" s="5">
        <f t="shared" si="10"/>
        <v>-6479067.6209999919</v>
      </c>
      <c r="K27" s="22">
        <f t="shared" si="11"/>
        <v>439.92000000000007</v>
      </c>
    </row>
    <row r="28" spans="1:11" x14ac:dyDescent="0.35">
      <c r="A28" s="1" t="s">
        <v>16</v>
      </c>
      <c r="B28" s="2"/>
      <c r="C28" s="3"/>
      <c r="D28" s="12"/>
      <c r="E28" s="3"/>
      <c r="F28" s="2"/>
      <c r="G28" s="3"/>
    </row>
    <row r="29" spans="1:11" x14ac:dyDescent="0.35">
      <c r="A29" s="4" t="s">
        <v>15</v>
      </c>
      <c r="B29" s="5">
        <v>50581020</v>
      </c>
      <c r="C29">
        <v>229</v>
      </c>
      <c r="D29" s="13">
        <v>6864555</v>
      </c>
      <c r="E29">
        <v>33</v>
      </c>
      <c r="F29" s="5">
        <v>57445575</v>
      </c>
      <c r="G29">
        <v>262</v>
      </c>
      <c r="H29" s="13">
        <f t="shared" ref="H29:H52" si="12">D29-(D29*0.039)</f>
        <v>6596837.3550000004</v>
      </c>
      <c r="I29" s="23">
        <f t="shared" ref="I29:I52" si="13">E29-(E29*0.39)</f>
        <v>20.13</v>
      </c>
      <c r="J29" s="5">
        <f t="shared" ref="J29:J52" si="14">H29-D29</f>
        <v>-267717.64499999955</v>
      </c>
      <c r="K29" s="22">
        <f t="shared" ref="K29:K52" si="15">E29-I29</f>
        <v>12.870000000000001</v>
      </c>
    </row>
    <row r="30" spans="1:11" x14ac:dyDescent="0.35">
      <c r="A30" s="4" t="s">
        <v>4</v>
      </c>
      <c r="B30" s="5">
        <v>8670005</v>
      </c>
      <c r="C30">
        <v>33</v>
      </c>
      <c r="D30" s="13">
        <v>1406312</v>
      </c>
      <c r="E30">
        <v>8</v>
      </c>
      <c r="F30" s="5">
        <v>10076317</v>
      </c>
      <c r="G30">
        <v>41</v>
      </c>
      <c r="H30" s="13">
        <f t="shared" si="12"/>
        <v>1351465.8319999999</v>
      </c>
      <c r="I30" s="23">
        <f t="shared" si="13"/>
        <v>4.88</v>
      </c>
      <c r="J30" s="5">
        <f t="shared" si="14"/>
        <v>-54846.168000000063</v>
      </c>
      <c r="K30" s="22">
        <f t="shared" si="15"/>
        <v>3.12</v>
      </c>
    </row>
    <row r="31" spans="1:11" x14ac:dyDescent="0.35">
      <c r="A31" s="4" t="s">
        <v>5</v>
      </c>
      <c r="B31" s="5">
        <v>8853530</v>
      </c>
      <c r="C31">
        <v>32</v>
      </c>
      <c r="D31" s="13">
        <v>675656</v>
      </c>
      <c r="E31">
        <v>4</v>
      </c>
      <c r="F31" s="5">
        <v>9529186</v>
      </c>
      <c r="G31">
        <v>36</v>
      </c>
      <c r="H31" s="13">
        <f t="shared" si="12"/>
        <v>649305.41599999997</v>
      </c>
      <c r="I31" s="23">
        <f t="shared" si="13"/>
        <v>2.44</v>
      </c>
      <c r="J31" s="5">
        <f t="shared" si="14"/>
        <v>-26350.584000000032</v>
      </c>
      <c r="K31" s="22">
        <f t="shared" si="15"/>
        <v>1.56</v>
      </c>
    </row>
    <row r="32" spans="1:11" x14ac:dyDescent="0.35">
      <c r="A32" s="4" t="s">
        <v>6</v>
      </c>
      <c r="B32" s="5">
        <v>6712779</v>
      </c>
      <c r="C32">
        <v>32</v>
      </c>
      <c r="D32" s="13">
        <v>1608413</v>
      </c>
      <c r="E32">
        <v>9</v>
      </c>
      <c r="F32" s="5">
        <v>8321192</v>
      </c>
      <c r="G32">
        <v>41</v>
      </c>
      <c r="H32" s="13">
        <f t="shared" si="12"/>
        <v>1545684.8929999999</v>
      </c>
      <c r="I32" s="23">
        <f t="shared" si="13"/>
        <v>5.49</v>
      </c>
      <c r="J32" s="5">
        <f t="shared" si="14"/>
        <v>-62728.107000000076</v>
      </c>
      <c r="K32" s="22">
        <f t="shared" si="15"/>
        <v>3.51</v>
      </c>
    </row>
    <row r="33" spans="1:11" x14ac:dyDescent="0.35">
      <c r="A33" s="4" t="s">
        <v>7</v>
      </c>
      <c r="B33" s="5">
        <v>18033782</v>
      </c>
      <c r="C33">
        <v>63</v>
      </c>
      <c r="D33" s="13">
        <v>1472134</v>
      </c>
      <c r="E33">
        <v>5</v>
      </c>
      <c r="F33" s="5">
        <v>19505916</v>
      </c>
      <c r="G33">
        <v>68</v>
      </c>
      <c r="H33" s="13">
        <f t="shared" si="12"/>
        <v>1414720.774</v>
      </c>
      <c r="I33" s="23">
        <f t="shared" si="13"/>
        <v>3.05</v>
      </c>
      <c r="J33" s="5">
        <f t="shared" si="14"/>
        <v>-57413.226000000024</v>
      </c>
      <c r="K33" s="22">
        <f t="shared" si="15"/>
        <v>1.9500000000000002</v>
      </c>
    </row>
    <row r="34" spans="1:11" x14ac:dyDescent="0.35">
      <c r="A34" s="4" t="s">
        <v>8</v>
      </c>
      <c r="B34" s="5">
        <v>2579799</v>
      </c>
      <c r="C34">
        <v>7</v>
      </c>
      <c r="D34" s="13">
        <v>759463</v>
      </c>
      <c r="E34">
        <v>2</v>
      </c>
      <c r="F34" s="5">
        <v>3339262</v>
      </c>
      <c r="G34">
        <v>9</v>
      </c>
      <c r="H34" s="13">
        <f t="shared" si="12"/>
        <v>729843.94299999997</v>
      </c>
      <c r="I34" s="23">
        <f t="shared" si="13"/>
        <v>1.22</v>
      </c>
      <c r="J34" s="5">
        <f t="shared" si="14"/>
        <v>-29619.05700000003</v>
      </c>
      <c r="K34" s="22">
        <f t="shared" si="15"/>
        <v>0.78</v>
      </c>
    </row>
    <row r="35" spans="1:11" x14ac:dyDescent="0.35">
      <c r="A35" s="4" t="s">
        <v>13</v>
      </c>
      <c r="B35" s="5">
        <v>275303</v>
      </c>
      <c r="C35">
        <v>1</v>
      </c>
      <c r="D35" s="13"/>
      <c r="F35" s="5">
        <v>275303</v>
      </c>
      <c r="G35">
        <v>1</v>
      </c>
      <c r="H35" s="13">
        <f t="shared" si="12"/>
        <v>0</v>
      </c>
      <c r="I35" s="23">
        <f t="shared" si="13"/>
        <v>0</v>
      </c>
      <c r="J35" s="5">
        <f t="shared" si="14"/>
        <v>0</v>
      </c>
      <c r="K35" s="22">
        <f t="shared" si="15"/>
        <v>0</v>
      </c>
    </row>
    <row r="36" spans="1:11" x14ac:dyDescent="0.35">
      <c r="A36" s="4" t="s">
        <v>18</v>
      </c>
      <c r="B36" s="5">
        <v>29410128</v>
      </c>
      <c r="C36">
        <v>106</v>
      </c>
      <c r="D36" s="13">
        <v>4121568</v>
      </c>
      <c r="E36">
        <v>13</v>
      </c>
      <c r="F36" s="5">
        <v>33531696</v>
      </c>
      <c r="G36">
        <v>119</v>
      </c>
      <c r="H36" s="13">
        <f t="shared" si="12"/>
        <v>3960826.8480000002</v>
      </c>
      <c r="I36" s="23">
        <f t="shared" si="13"/>
        <v>7.93</v>
      </c>
      <c r="J36" s="5">
        <f t="shared" si="14"/>
        <v>-160741.15199999977</v>
      </c>
      <c r="K36" s="22">
        <f t="shared" si="15"/>
        <v>5.07</v>
      </c>
    </row>
    <row r="37" spans="1:11" x14ac:dyDescent="0.35">
      <c r="A37" s="4" t="s">
        <v>33</v>
      </c>
      <c r="B37" s="5">
        <v>252000</v>
      </c>
      <c r="C37">
        <v>1</v>
      </c>
      <c r="D37" s="13"/>
      <c r="F37" s="5">
        <v>252000</v>
      </c>
      <c r="G37">
        <v>1</v>
      </c>
      <c r="H37" s="13">
        <f t="shared" si="12"/>
        <v>0</v>
      </c>
      <c r="I37" s="23">
        <f t="shared" si="13"/>
        <v>0</v>
      </c>
      <c r="J37" s="5">
        <f t="shared" si="14"/>
        <v>0</v>
      </c>
      <c r="K37" s="22">
        <f t="shared" si="15"/>
        <v>0</v>
      </c>
    </row>
    <row r="38" spans="1:11" x14ac:dyDescent="0.35">
      <c r="A38" s="4" t="s">
        <v>35</v>
      </c>
      <c r="B38" s="5"/>
      <c r="D38" s="13">
        <v>782828</v>
      </c>
      <c r="E38">
        <v>1</v>
      </c>
      <c r="F38" s="5">
        <v>782828</v>
      </c>
      <c r="G38">
        <v>1</v>
      </c>
      <c r="H38" s="13">
        <f t="shared" si="12"/>
        <v>752297.70799999998</v>
      </c>
      <c r="I38" s="23">
        <f t="shared" si="13"/>
        <v>0.61</v>
      </c>
      <c r="J38" s="5">
        <f t="shared" si="14"/>
        <v>-30530.292000000016</v>
      </c>
      <c r="K38" s="22">
        <f t="shared" si="15"/>
        <v>0.39</v>
      </c>
    </row>
    <row r="39" spans="1:11" x14ac:dyDescent="0.35">
      <c r="A39" s="4" t="s">
        <v>19</v>
      </c>
      <c r="B39" s="5">
        <v>5488556</v>
      </c>
      <c r="C39">
        <v>15</v>
      </c>
      <c r="D39" s="13">
        <v>775000</v>
      </c>
      <c r="E39">
        <v>2</v>
      </c>
      <c r="F39" s="5">
        <v>6263556</v>
      </c>
      <c r="G39">
        <v>17</v>
      </c>
      <c r="H39" s="13">
        <f t="shared" si="12"/>
        <v>744775</v>
      </c>
      <c r="I39" s="23">
        <f t="shared" si="13"/>
        <v>1.22</v>
      </c>
      <c r="J39" s="5">
        <f t="shared" si="14"/>
        <v>-30225</v>
      </c>
      <c r="K39" s="22">
        <f t="shared" si="15"/>
        <v>0.78</v>
      </c>
    </row>
    <row r="40" spans="1:11" x14ac:dyDescent="0.35">
      <c r="A40" s="4" t="s">
        <v>55</v>
      </c>
      <c r="B40" s="5">
        <v>8089924</v>
      </c>
      <c r="C40">
        <v>20</v>
      </c>
      <c r="D40" s="13">
        <v>962365</v>
      </c>
      <c r="E40">
        <v>3</v>
      </c>
      <c r="F40" s="5">
        <v>9052289</v>
      </c>
      <c r="G40">
        <v>23</v>
      </c>
      <c r="H40" s="13">
        <f t="shared" si="12"/>
        <v>924832.76500000001</v>
      </c>
      <c r="I40" s="23">
        <f t="shared" si="13"/>
        <v>1.83</v>
      </c>
      <c r="J40" s="5">
        <f t="shared" si="14"/>
        <v>-37532.234999999986</v>
      </c>
      <c r="K40" s="22">
        <f t="shared" si="15"/>
        <v>1.17</v>
      </c>
    </row>
    <row r="41" spans="1:11" x14ac:dyDescent="0.35">
      <c r="A41" s="4" t="s">
        <v>105</v>
      </c>
      <c r="B41" s="5">
        <v>17083955</v>
      </c>
      <c r="C41">
        <v>64</v>
      </c>
      <c r="D41" s="13">
        <v>2184929</v>
      </c>
      <c r="E41">
        <v>7</v>
      </c>
      <c r="F41" s="5">
        <v>19268884</v>
      </c>
      <c r="G41">
        <v>71</v>
      </c>
      <c r="H41" s="13">
        <f t="shared" si="12"/>
        <v>2099716.7689999999</v>
      </c>
      <c r="I41" s="23">
        <f t="shared" si="13"/>
        <v>4.2699999999999996</v>
      </c>
      <c r="J41" s="5">
        <f t="shared" si="14"/>
        <v>-85212.231000000145</v>
      </c>
      <c r="K41" s="22">
        <f t="shared" si="15"/>
        <v>2.7300000000000004</v>
      </c>
    </row>
    <row r="42" spans="1:11" x14ac:dyDescent="0.35">
      <c r="A42" s="4" t="s">
        <v>56</v>
      </c>
      <c r="B42" s="5">
        <v>45580152</v>
      </c>
      <c r="C42">
        <v>149</v>
      </c>
      <c r="D42" s="13">
        <v>8580992</v>
      </c>
      <c r="E42">
        <v>28</v>
      </c>
      <c r="F42" s="5">
        <v>54161144</v>
      </c>
      <c r="G42">
        <v>177</v>
      </c>
      <c r="H42" s="13">
        <f t="shared" si="12"/>
        <v>8246333.3119999999</v>
      </c>
      <c r="I42" s="23">
        <f t="shared" si="13"/>
        <v>17.079999999999998</v>
      </c>
      <c r="J42" s="5">
        <f t="shared" si="14"/>
        <v>-334658.68800000008</v>
      </c>
      <c r="K42" s="22">
        <f t="shared" si="15"/>
        <v>10.920000000000002</v>
      </c>
    </row>
    <row r="43" spans="1:11" x14ac:dyDescent="0.35">
      <c r="A43" s="4" t="s">
        <v>20</v>
      </c>
      <c r="B43" s="5">
        <v>70230089</v>
      </c>
      <c r="C43">
        <v>233</v>
      </c>
      <c r="D43" s="13">
        <v>15172311</v>
      </c>
      <c r="E43">
        <v>48</v>
      </c>
      <c r="F43" s="5">
        <v>85402400</v>
      </c>
      <c r="G43">
        <v>281</v>
      </c>
      <c r="H43" s="13">
        <f t="shared" si="12"/>
        <v>14580590.870999999</v>
      </c>
      <c r="I43" s="23">
        <f t="shared" si="13"/>
        <v>29.28</v>
      </c>
      <c r="J43" s="5">
        <f t="shared" si="14"/>
        <v>-591720.12900000066</v>
      </c>
      <c r="K43" s="22">
        <f t="shared" si="15"/>
        <v>18.72</v>
      </c>
    </row>
    <row r="44" spans="1:11" x14ac:dyDescent="0.35">
      <c r="A44" s="4" t="s">
        <v>57</v>
      </c>
      <c r="B44" s="5">
        <v>28770088</v>
      </c>
      <c r="C44">
        <v>116</v>
      </c>
      <c r="D44" s="13">
        <v>5724858</v>
      </c>
      <c r="E44">
        <v>20</v>
      </c>
      <c r="F44" s="5">
        <v>34494946</v>
      </c>
      <c r="G44">
        <v>136</v>
      </c>
      <c r="H44" s="13">
        <f t="shared" si="12"/>
        <v>5501588.5379999997</v>
      </c>
      <c r="I44" s="23">
        <f t="shared" si="13"/>
        <v>12.2</v>
      </c>
      <c r="J44" s="5">
        <f t="shared" si="14"/>
        <v>-223269.46200000029</v>
      </c>
      <c r="K44" s="22">
        <f t="shared" si="15"/>
        <v>7.8000000000000007</v>
      </c>
    </row>
    <row r="45" spans="1:11" x14ac:dyDescent="0.35">
      <c r="A45" s="4" t="s">
        <v>58</v>
      </c>
      <c r="B45" s="5">
        <v>4724014</v>
      </c>
      <c r="C45">
        <v>10</v>
      </c>
      <c r="D45" s="13">
        <v>584500</v>
      </c>
      <c r="E45">
        <v>1</v>
      </c>
      <c r="F45" s="5">
        <v>5308514</v>
      </c>
      <c r="G45">
        <v>11</v>
      </c>
      <c r="H45" s="13">
        <f t="shared" si="12"/>
        <v>561704.5</v>
      </c>
      <c r="I45" s="23">
        <f t="shared" si="13"/>
        <v>0.61</v>
      </c>
      <c r="J45" s="5">
        <f t="shared" si="14"/>
        <v>-22795.5</v>
      </c>
      <c r="K45" s="22">
        <f t="shared" si="15"/>
        <v>0.39</v>
      </c>
    </row>
    <row r="46" spans="1:11" x14ac:dyDescent="0.35">
      <c r="A46" s="4" t="s">
        <v>21</v>
      </c>
      <c r="B46" s="5">
        <v>42893416</v>
      </c>
      <c r="C46">
        <v>152</v>
      </c>
      <c r="D46" s="13">
        <v>13577666</v>
      </c>
      <c r="E46">
        <v>47</v>
      </c>
      <c r="F46" s="5">
        <v>56471082</v>
      </c>
      <c r="G46">
        <v>199</v>
      </c>
      <c r="H46" s="13">
        <f t="shared" si="12"/>
        <v>13048137.026000001</v>
      </c>
      <c r="I46" s="23">
        <f t="shared" si="13"/>
        <v>28.669999999999998</v>
      </c>
      <c r="J46" s="5">
        <f t="shared" si="14"/>
        <v>-529528.97399999946</v>
      </c>
      <c r="K46" s="22">
        <f t="shared" si="15"/>
        <v>18.330000000000002</v>
      </c>
    </row>
    <row r="47" spans="1:11" x14ac:dyDescent="0.35">
      <c r="A47" s="4" t="s">
        <v>106</v>
      </c>
      <c r="B47" s="5">
        <v>2087474</v>
      </c>
      <c r="C47">
        <v>4</v>
      </c>
      <c r="D47" s="13"/>
      <c r="F47" s="5">
        <v>2087474</v>
      </c>
      <c r="G47">
        <v>4</v>
      </c>
      <c r="H47" s="13">
        <f t="shared" si="12"/>
        <v>0</v>
      </c>
      <c r="I47" s="23">
        <f t="shared" si="13"/>
        <v>0</v>
      </c>
      <c r="J47" s="5">
        <f t="shared" si="14"/>
        <v>0</v>
      </c>
      <c r="K47" s="22">
        <f t="shared" si="15"/>
        <v>0</v>
      </c>
    </row>
    <row r="48" spans="1:11" x14ac:dyDescent="0.35">
      <c r="A48" s="4" t="s">
        <v>107</v>
      </c>
      <c r="B48" s="5">
        <v>5073940</v>
      </c>
      <c r="C48">
        <v>11</v>
      </c>
      <c r="D48" s="13"/>
      <c r="F48" s="5">
        <v>5073940</v>
      </c>
      <c r="G48">
        <v>11</v>
      </c>
      <c r="H48" s="13">
        <f t="shared" si="12"/>
        <v>0</v>
      </c>
      <c r="I48" s="23">
        <f t="shared" si="13"/>
        <v>0</v>
      </c>
      <c r="J48" s="5">
        <f t="shared" si="14"/>
        <v>0</v>
      </c>
      <c r="K48" s="22">
        <f t="shared" si="15"/>
        <v>0</v>
      </c>
    </row>
    <row r="49" spans="1:11" x14ac:dyDescent="0.35">
      <c r="A49" s="4" t="s">
        <v>71</v>
      </c>
      <c r="B49" s="5">
        <v>562395</v>
      </c>
      <c r="C49">
        <v>2</v>
      </c>
      <c r="D49" s="13"/>
      <c r="F49" s="5">
        <v>562395</v>
      </c>
      <c r="G49">
        <v>2</v>
      </c>
      <c r="H49" s="13">
        <f t="shared" si="12"/>
        <v>0</v>
      </c>
      <c r="I49" s="23">
        <f t="shared" si="13"/>
        <v>0</v>
      </c>
      <c r="J49" s="5">
        <f t="shared" si="14"/>
        <v>0</v>
      </c>
      <c r="K49" s="22">
        <f t="shared" si="15"/>
        <v>0</v>
      </c>
    </row>
    <row r="50" spans="1:11" x14ac:dyDescent="0.35">
      <c r="A50" s="4" t="s">
        <v>108</v>
      </c>
      <c r="B50" s="5"/>
      <c r="D50" s="13">
        <v>10986</v>
      </c>
      <c r="E50">
        <v>2</v>
      </c>
      <c r="F50" s="5">
        <v>10986</v>
      </c>
      <c r="G50">
        <v>2</v>
      </c>
      <c r="H50" s="13">
        <f t="shared" si="12"/>
        <v>10557.546</v>
      </c>
      <c r="I50" s="23">
        <f t="shared" si="13"/>
        <v>1.22</v>
      </c>
      <c r="J50" s="5">
        <f t="shared" si="14"/>
        <v>-428.45399999999972</v>
      </c>
      <c r="K50" s="22">
        <f t="shared" si="15"/>
        <v>0.78</v>
      </c>
    </row>
    <row r="51" spans="1:11" x14ac:dyDescent="0.35">
      <c r="A51" s="4" t="s">
        <v>109</v>
      </c>
      <c r="B51" s="5">
        <v>6697584</v>
      </c>
      <c r="C51">
        <v>15</v>
      </c>
      <c r="D51" s="13">
        <v>879595</v>
      </c>
      <c r="E51">
        <v>5</v>
      </c>
      <c r="F51" s="5">
        <v>7577179</v>
      </c>
      <c r="G51">
        <v>20</v>
      </c>
      <c r="H51" s="13">
        <f t="shared" si="12"/>
        <v>845290.79500000004</v>
      </c>
      <c r="I51" s="23">
        <f t="shared" si="13"/>
        <v>3.05</v>
      </c>
      <c r="J51" s="5">
        <f t="shared" si="14"/>
        <v>-34304.204999999958</v>
      </c>
      <c r="K51" s="22">
        <f t="shared" si="15"/>
        <v>1.9500000000000002</v>
      </c>
    </row>
    <row r="52" spans="1:11" x14ac:dyDescent="0.35">
      <c r="A52" s="4" t="s">
        <v>85</v>
      </c>
      <c r="B52" s="5">
        <v>4109820</v>
      </c>
      <c r="C52">
        <v>15</v>
      </c>
      <c r="D52" s="13">
        <v>151707956</v>
      </c>
      <c r="E52">
        <v>504</v>
      </c>
      <c r="F52" s="5">
        <v>155817776</v>
      </c>
      <c r="G52">
        <v>519</v>
      </c>
      <c r="H52" s="13">
        <f t="shared" si="12"/>
        <v>145791345.71599999</v>
      </c>
      <c r="I52" s="23">
        <f t="shared" si="13"/>
        <v>307.44</v>
      </c>
      <c r="J52" s="5">
        <f t="shared" si="14"/>
        <v>-5916610.2840000093</v>
      </c>
      <c r="K52" s="22">
        <f t="shared" si="15"/>
        <v>196.56</v>
      </c>
    </row>
    <row r="53" spans="1:11" x14ac:dyDescent="0.35">
      <c r="A53" s="1" t="s">
        <v>22</v>
      </c>
      <c r="B53" s="2"/>
      <c r="C53" s="3"/>
      <c r="D53" s="12"/>
      <c r="E53" s="3"/>
      <c r="F53" s="2"/>
      <c r="G53" s="3"/>
    </row>
    <row r="54" spans="1:11" x14ac:dyDescent="0.35">
      <c r="A54" s="4" t="s">
        <v>4</v>
      </c>
      <c r="B54" s="5">
        <v>6885994</v>
      </c>
      <c r="C54">
        <v>22</v>
      </c>
      <c r="D54" s="13">
        <v>1423681</v>
      </c>
      <c r="E54">
        <v>4</v>
      </c>
      <c r="F54" s="5">
        <v>8309675</v>
      </c>
      <c r="G54">
        <v>26</v>
      </c>
      <c r="H54" s="13">
        <f t="shared" ref="H54:H60" si="16">D54-(D54*0.039)</f>
        <v>1368157.4410000001</v>
      </c>
      <c r="I54" s="23">
        <f t="shared" ref="I54:I60" si="17">E54-(E54*0.39)</f>
        <v>2.44</v>
      </c>
      <c r="J54" s="5">
        <f t="shared" ref="J54:J60" si="18">H54-D54</f>
        <v>-55523.558999999892</v>
      </c>
      <c r="K54" s="22">
        <f t="shared" ref="K54:K60" si="19">E54-I54</f>
        <v>1.56</v>
      </c>
    </row>
    <row r="55" spans="1:11" x14ac:dyDescent="0.35">
      <c r="A55" s="4" t="s">
        <v>5</v>
      </c>
      <c r="B55" s="5">
        <v>43883380</v>
      </c>
      <c r="C55">
        <v>190</v>
      </c>
      <c r="D55" s="13">
        <v>9543610</v>
      </c>
      <c r="E55">
        <v>41</v>
      </c>
      <c r="F55" s="5">
        <v>53426990</v>
      </c>
      <c r="G55">
        <v>231</v>
      </c>
      <c r="H55" s="13">
        <f t="shared" si="16"/>
        <v>9171409.2100000009</v>
      </c>
      <c r="I55" s="23">
        <f t="shared" si="17"/>
        <v>25.009999999999998</v>
      </c>
      <c r="J55" s="5">
        <f t="shared" si="18"/>
        <v>-372200.78999999911</v>
      </c>
      <c r="K55" s="22">
        <f t="shared" si="19"/>
        <v>15.990000000000002</v>
      </c>
    </row>
    <row r="56" spans="1:11" x14ac:dyDescent="0.35">
      <c r="A56" s="4" t="s">
        <v>6</v>
      </c>
      <c r="B56" s="5">
        <v>28603210</v>
      </c>
      <c r="C56">
        <v>116</v>
      </c>
      <c r="D56" s="13">
        <v>3453340</v>
      </c>
      <c r="E56">
        <v>17</v>
      </c>
      <c r="F56" s="5">
        <v>32056550</v>
      </c>
      <c r="G56">
        <v>133</v>
      </c>
      <c r="H56" s="13">
        <f t="shared" si="16"/>
        <v>3318659.74</v>
      </c>
      <c r="I56" s="23">
        <f t="shared" si="17"/>
        <v>10.370000000000001</v>
      </c>
      <c r="J56" s="5">
        <f t="shared" si="18"/>
        <v>-134680.25999999978</v>
      </c>
      <c r="K56" s="22">
        <f t="shared" si="19"/>
        <v>6.629999999999999</v>
      </c>
    </row>
    <row r="57" spans="1:11" x14ac:dyDescent="0.35">
      <c r="A57" s="4" t="s">
        <v>7</v>
      </c>
      <c r="B57" s="5">
        <v>353535</v>
      </c>
      <c r="C57">
        <v>1</v>
      </c>
      <c r="D57" s="13">
        <v>377575</v>
      </c>
      <c r="E57">
        <v>1</v>
      </c>
      <c r="F57" s="5">
        <v>731110</v>
      </c>
      <c r="G57">
        <v>2</v>
      </c>
      <c r="H57" s="13">
        <f t="shared" si="16"/>
        <v>362849.57500000001</v>
      </c>
      <c r="I57" s="23">
        <f t="shared" si="17"/>
        <v>0.61</v>
      </c>
      <c r="J57" s="5">
        <f t="shared" si="18"/>
        <v>-14725.424999999988</v>
      </c>
      <c r="K57" s="22">
        <f t="shared" si="19"/>
        <v>0.39</v>
      </c>
    </row>
    <row r="58" spans="1:11" x14ac:dyDescent="0.35">
      <c r="A58" s="4" t="s">
        <v>8</v>
      </c>
      <c r="B58" s="5">
        <v>14279759</v>
      </c>
      <c r="C58">
        <v>55</v>
      </c>
      <c r="D58" s="13">
        <v>1759355</v>
      </c>
      <c r="E58">
        <v>6</v>
      </c>
      <c r="F58" s="5">
        <v>16039114</v>
      </c>
      <c r="G58">
        <v>61</v>
      </c>
      <c r="H58" s="13">
        <f t="shared" si="16"/>
        <v>1690740.155</v>
      </c>
      <c r="I58" s="23">
        <f t="shared" si="17"/>
        <v>3.66</v>
      </c>
      <c r="J58" s="5">
        <f t="shared" si="18"/>
        <v>-68614.844999999972</v>
      </c>
      <c r="K58" s="22">
        <f t="shared" si="19"/>
        <v>2.34</v>
      </c>
    </row>
    <row r="59" spans="1:11" x14ac:dyDescent="0.35">
      <c r="A59" s="4" t="s">
        <v>23</v>
      </c>
      <c r="B59" s="5">
        <v>16380365</v>
      </c>
      <c r="C59">
        <v>43</v>
      </c>
      <c r="D59" s="13"/>
      <c r="F59" s="5">
        <v>16380365</v>
      </c>
      <c r="G59">
        <v>43</v>
      </c>
      <c r="H59" s="13">
        <f t="shared" si="16"/>
        <v>0</v>
      </c>
      <c r="I59" s="23">
        <f t="shared" si="17"/>
        <v>0</v>
      </c>
      <c r="J59" s="5">
        <f t="shared" si="18"/>
        <v>0</v>
      </c>
      <c r="K59" s="22">
        <f t="shared" si="19"/>
        <v>0</v>
      </c>
    </row>
    <row r="60" spans="1:11" x14ac:dyDescent="0.35">
      <c r="A60" s="4" t="s">
        <v>85</v>
      </c>
      <c r="B60" s="5">
        <v>314600</v>
      </c>
      <c r="C60">
        <v>1</v>
      </c>
      <c r="D60" s="13">
        <v>35098165</v>
      </c>
      <c r="E60">
        <v>135</v>
      </c>
      <c r="F60" s="5">
        <v>35412765</v>
      </c>
      <c r="G60">
        <v>136</v>
      </c>
      <c r="H60" s="13">
        <f t="shared" si="16"/>
        <v>33729336.564999998</v>
      </c>
      <c r="I60" s="23">
        <f t="shared" si="17"/>
        <v>82.35</v>
      </c>
      <c r="J60" s="5">
        <f t="shared" si="18"/>
        <v>-1368828.4350000024</v>
      </c>
      <c r="K60" s="22">
        <f t="shared" si="19"/>
        <v>52.650000000000006</v>
      </c>
    </row>
    <row r="61" spans="1:11" x14ac:dyDescent="0.35">
      <c r="A61" s="1" t="s">
        <v>110</v>
      </c>
      <c r="B61" s="2"/>
      <c r="C61" s="3"/>
      <c r="D61" s="12"/>
      <c r="E61" s="3"/>
      <c r="F61" s="2"/>
      <c r="G61" s="3"/>
    </row>
    <row r="62" spans="1:11" x14ac:dyDescent="0.35">
      <c r="A62" s="4" t="s">
        <v>15</v>
      </c>
      <c r="B62" s="5">
        <v>4923750</v>
      </c>
      <c r="C62">
        <v>24</v>
      </c>
      <c r="D62" s="13">
        <v>614140</v>
      </c>
      <c r="E62">
        <v>3</v>
      </c>
      <c r="F62" s="5">
        <v>5537890</v>
      </c>
      <c r="G62">
        <v>27</v>
      </c>
      <c r="H62" s="13">
        <f t="shared" ref="H62:H67" si="20">D62-(D62*0.039)</f>
        <v>590188.54</v>
      </c>
      <c r="I62" s="23">
        <f t="shared" ref="I62:I67" si="21">E62-(E62*0.39)</f>
        <v>1.83</v>
      </c>
      <c r="J62" s="5">
        <f t="shared" ref="J62:J67" si="22">H62-D62</f>
        <v>-23951.459999999963</v>
      </c>
      <c r="K62" s="22">
        <f t="shared" ref="K62:K67" si="23">E62-I62</f>
        <v>1.17</v>
      </c>
    </row>
    <row r="63" spans="1:11" x14ac:dyDescent="0.35">
      <c r="A63" s="4" t="s">
        <v>4</v>
      </c>
      <c r="B63" s="5">
        <v>47989080</v>
      </c>
      <c r="C63">
        <v>199</v>
      </c>
      <c r="D63" s="13">
        <v>7003543</v>
      </c>
      <c r="E63">
        <v>29</v>
      </c>
      <c r="F63" s="5">
        <v>54992623</v>
      </c>
      <c r="G63">
        <v>228</v>
      </c>
      <c r="H63" s="13">
        <f t="shared" si="20"/>
        <v>6730404.8229999999</v>
      </c>
      <c r="I63" s="23">
        <f t="shared" si="21"/>
        <v>17.689999999999998</v>
      </c>
      <c r="J63" s="5">
        <f t="shared" si="22"/>
        <v>-273138.17700000014</v>
      </c>
      <c r="K63" s="22">
        <f t="shared" si="23"/>
        <v>11.310000000000002</v>
      </c>
    </row>
    <row r="64" spans="1:11" x14ac:dyDescent="0.35">
      <c r="A64" s="4" t="s">
        <v>5</v>
      </c>
      <c r="B64" s="5">
        <v>1658958</v>
      </c>
      <c r="C64">
        <v>7</v>
      </c>
      <c r="D64" s="13">
        <v>305000</v>
      </c>
      <c r="E64">
        <v>1</v>
      </c>
      <c r="F64" s="5">
        <v>1963958</v>
      </c>
      <c r="G64">
        <v>8</v>
      </c>
      <c r="H64" s="13">
        <f t="shared" si="20"/>
        <v>293105</v>
      </c>
      <c r="I64" s="23">
        <f t="shared" si="21"/>
        <v>0.61</v>
      </c>
      <c r="J64" s="5">
        <f t="shared" si="22"/>
        <v>-11895</v>
      </c>
      <c r="K64" s="22">
        <f t="shared" si="23"/>
        <v>0.39</v>
      </c>
    </row>
    <row r="65" spans="1:11" x14ac:dyDescent="0.35">
      <c r="A65" s="4" t="s">
        <v>6</v>
      </c>
      <c r="B65" s="5">
        <v>403508</v>
      </c>
      <c r="C65">
        <v>2</v>
      </c>
      <c r="D65" s="13"/>
      <c r="F65" s="5">
        <v>403508</v>
      </c>
      <c r="G65">
        <v>2</v>
      </c>
      <c r="H65" s="13">
        <f t="shared" si="20"/>
        <v>0</v>
      </c>
      <c r="I65" s="23">
        <f t="shared" si="21"/>
        <v>0</v>
      </c>
      <c r="J65" s="5">
        <f t="shared" si="22"/>
        <v>0</v>
      </c>
      <c r="K65" s="22">
        <f t="shared" si="23"/>
        <v>0</v>
      </c>
    </row>
    <row r="66" spans="1:11" x14ac:dyDescent="0.35">
      <c r="A66" s="4" t="s">
        <v>7</v>
      </c>
      <c r="B66" s="5">
        <v>6597893</v>
      </c>
      <c r="C66">
        <v>29</v>
      </c>
      <c r="D66" s="13">
        <v>1106969</v>
      </c>
      <c r="E66">
        <v>4</v>
      </c>
      <c r="F66" s="5">
        <v>7704862</v>
      </c>
      <c r="G66">
        <v>33</v>
      </c>
      <c r="H66" s="13">
        <f t="shared" si="20"/>
        <v>1063797.209</v>
      </c>
      <c r="I66" s="23">
        <f t="shared" si="21"/>
        <v>2.44</v>
      </c>
      <c r="J66" s="5">
        <f t="shared" si="22"/>
        <v>-43171.790999999968</v>
      </c>
      <c r="K66" s="22">
        <f t="shared" si="23"/>
        <v>1.56</v>
      </c>
    </row>
    <row r="67" spans="1:11" x14ac:dyDescent="0.35">
      <c r="A67" s="4" t="s">
        <v>85</v>
      </c>
      <c r="B67" s="5"/>
      <c r="D67" s="13">
        <v>8054575</v>
      </c>
      <c r="E67">
        <v>36</v>
      </c>
      <c r="F67" s="5">
        <v>8054575</v>
      </c>
      <c r="G67">
        <v>36</v>
      </c>
      <c r="H67" s="13">
        <f t="shared" si="20"/>
        <v>7740446.5750000002</v>
      </c>
      <c r="I67" s="23">
        <f t="shared" si="21"/>
        <v>21.96</v>
      </c>
      <c r="J67" s="5">
        <f t="shared" si="22"/>
        <v>-314128.42499999981</v>
      </c>
      <c r="K67" s="22">
        <f t="shared" si="23"/>
        <v>14.04</v>
      </c>
    </row>
    <row r="68" spans="1:11" x14ac:dyDescent="0.35">
      <c r="A68" s="1" t="s">
        <v>24</v>
      </c>
      <c r="B68" s="2"/>
      <c r="C68" s="3"/>
      <c r="D68" s="12"/>
      <c r="E68" s="3"/>
      <c r="F68" s="2"/>
      <c r="G68" s="3"/>
    </row>
    <row r="69" spans="1:11" x14ac:dyDescent="0.35">
      <c r="A69" s="4" t="s">
        <v>10</v>
      </c>
      <c r="B69" s="5">
        <v>103510699</v>
      </c>
      <c r="C69">
        <v>397</v>
      </c>
      <c r="D69" s="13">
        <v>39824371</v>
      </c>
      <c r="E69">
        <v>149</v>
      </c>
      <c r="F69" s="5">
        <v>143335070</v>
      </c>
      <c r="G69">
        <v>546</v>
      </c>
      <c r="H69" s="13">
        <f>D69-(D69*0.039)</f>
        <v>38271220.531000003</v>
      </c>
      <c r="I69" s="23">
        <f>E69-(E69*0.39)</f>
        <v>90.89</v>
      </c>
      <c r="J69" s="5">
        <f>H69-D69</f>
        <v>-1553150.4689999968</v>
      </c>
      <c r="K69" s="22">
        <f>E69-I69</f>
        <v>58.11</v>
      </c>
    </row>
    <row r="70" spans="1:11" x14ac:dyDescent="0.35">
      <c r="A70" s="1" t="s">
        <v>26</v>
      </c>
      <c r="B70" s="2"/>
      <c r="C70" s="3"/>
      <c r="D70" s="12"/>
      <c r="E70" s="3"/>
      <c r="F70" s="2"/>
      <c r="G70" s="3"/>
    </row>
    <row r="71" spans="1:11" x14ac:dyDescent="0.35">
      <c r="A71" s="4" t="s">
        <v>15</v>
      </c>
      <c r="B71" s="5">
        <v>42202787</v>
      </c>
      <c r="C71">
        <v>204</v>
      </c>
      <c r="D71" s="13">
        <v>6267055</v>
      </c>
      <c r="E71">
        <v>29</v>
      </c>
      <c r="F71" s="5">
        <v>48469842</v>
      </c>
      <c r="G71">
        <v>233</v>
      </c>
      <c r="H71" s="13">
        <f t="shared" ref="H71:H90" si="24">D71-(D71*0.039)</f>
        <v>6022639.8550000004</v>
      </c>
      <c r="I71" s="23">
        <f t="shared" ref="I71:I90" si="25">E71-(E71*0.39)</f>
        <v>17.689999999999998</v>
      </c>
      <c r="J71" s="5">
        <f t="shared" ref="J71:J90" si="26">H71-D71</f>
        <v>-244415.14499999955</v>
      </c>
      <c r="K71" s="22">
        <f t="shared" ref="K71:K90" si="27">E71-I71</f>
        <v>11.310000000000002</v>
      </c>
    </row>
    <row r="72" spans="1:11" x14ac:dyDescent="0.35">
      <c r="A72" s="4" t="s">
        <v>4</v>
      </c>
      <c r="B72" s="5">
        <v>65085289</v>
      </c>
      <c r="C72">
        <v>335</v>
      </c>
      <c r="D72" s="13">
        <v>5836146</v>
      </c>
      <c r="E72">
        <v>33</v>
      </c>
      <c r="F72" s="5">
        <v>70921435</v>
      </c>
      <c r="G72">
        <v>368</v>
      </c>
      <c r="H72" s="13">
        <f t="shared" si="24"/>
        <v>5608536.3059999999</v>
      </c>
      <c r="I72" s="23">
        <f t="shared" si="25"/>
        <v>20.13</v>
      </c>
      <c r="J72" s="5">
        <f t="shared" si="26"/>
        <v>-227609.69400000013</v>
      </c>
      <c r="K72" s="22">
        <f t="shared" si="27"/>
        <v>12.870000000000001</v>
      </c>
    </row>
    <row r="73" spans="1:11" x14ac:dyDescent="0.35">
      <c r="A73" s="4" t="s">
        <v>5</v>
      </c>
      <c r="B73" s="5">
        <v>59851645</v>
      </c>
      <c r="C73">
        <v>293</v>
      </c>
      <c r="D73" s="13">
        <v>6216123</v>
      </c>
      <c r="E73">
        <v>32</v>
      </c>
      <c r="F73" s="5">
        <v>66067768</v>
      </c>
      <c r="G73">
        <v>325</v>
      </c>
      <c r="H73" s="13">
        <f t="shared" si="24"/>
        <v>5973694.2029999997</v>
      </c>
      <c r="I73" s="23">
        <f t="shared" si="25"/>
        <v>19.52</v>
      </c>
      <c r="J73" s="5">
        <f t="shared" si="26"/>
        <v>-242428.79700000025</v>
      </c>
      <c r="K73" s="22">
        <f t="shared" si="27"/>
        <v>12.48</v>
      </c>
    </row>
    <row r="74" spans="1:11" x14ac:dyDescent="0.35">
      <c r="A74" s="4" t="s">
        <v>6</v>
      </c>
      <c r="B74" s="5">
        <v>11727922</v>
      </c>
      <c r="C74">
        <v>50</v>
      </c>
      <c r="D74" s="13">
        <v>1644189</v>
      </c>
      <c r="E74">
        <v>8</v>
      </c>
      <c r="F74" s="5">
        <v>13372111</v>
      </c>
      <c r="G74">
        <v>58</v>
      </c>
      <c r="H74" s="13">
        <f t="shared" si="24"/>
        <v>1580065.629</v>
      </c>
      <c r="I74" s="23">
        <f t="shared" si="25"/>
        <v>4.88</v>
      </c>
      <c r="J74" s="5">
        <f t="shared" si="26"/>
        <v>-64123.371000000043</v>
      </c>
      <c r="K74" s="22">
        <f t="shared" si="27"/>
        <v>3.12</v>
      </c>
    </row>
    <row r="75" spans="1:11" x14ac:dyDescent="0.35">
      <c r="A75" s="4" t="s">
        <v>7</v>
      </c>
      <c r="B75" s="5">
        <v>4238520</v>
      </c>
      <c r="C75">
        <v>24</v>
      </c>
      <c r="D75" s="13">
        <v>557323</v>
      </c>
      <c r="E75">
        <v>3</v>
      </c>
      <c r="F75" s="5">
        <v>4795843</v>
      </c>
      <c r="G75">
        <v>27</v>
      </c>
      <c r="H75" s="13">
        <f t="shared" si="24"/>
        <v>535587.40300000005</v>
      </c>
      <c r="I75" s="23">
        <f t="shared" si="25"/>
        <v>1.83</v>
      </c>
      <c r="J75" s="5">
        <f t="shared" si="26"/>
        <v>-21735.596999999951</v>
      </c>
      <c r="K75" s="22">
        <f t="shared" si="27"/>
        <v>1.17</v>
      </c>
    </row>
    <row r="76" spans="1:11" x14ac:dyDescent="0.35">
      <c r="A76" s="4" t="s">
        <v>12</v>
      </c>
      <c r="B76" s="5">
        <v>60317774</v>
      </c>
      <c r="C76">
        <v>300</v>
      </c>
      <c r="D76" s="13">
        <v>8097311</v>
      </c>
      <c r="E76">
        <v>46</v>
      </c>
      <c r="F76" s="5">
        <v>68415085</v>
      </c>
      <c r="G76">
        <v>346</v>
      </c>
      <c r="H76" s="13">
        <f t="shared" si="24"/>
        <v>7781515.8710000003</v>
      </c>
      <c r="I76" s="23">
        <f t="shared" si="25"/>
        <v>28.06</v>
      </c>
      <c r="J76" s="5">
        <f t="shared" si="26"/>
        <v>-315795.12899999972</v>
      </c>
      <c r="K76" s="22">
        <f t="shared" si="27"/>
        <v>17.940000000000001</v>
      </c>
    </row>
    <row r="77" spans="1:11" x14ac:dyDescent="0.35">
      <c r="A77" s="4" t="s">
        <v>8</v>
      </c>
      <c r="B77" s="5">
        <v>3661121</v>
      </c>
      <c r="C77">
        <v>15</v>
      </c>
      <c r="D77" s="13">
        <v>317657</v>
      </c>
      <c r="E77">
        <v>2</v>
      </c>
      <c r="F77" s="5">
        <v>3978778</v>
      </c>
      <c r="G77">
        <v>17</v>
      </c>
      <c r="H77" s="13">
        <f t="shared" si="24"/>
        <v>305268.37699999998</v>
      </c>
      <c r="I77" s="23">
        <f t="shared" si="25"/>
        <v>1.22</v>
      </c>
      <c r="J77" s="5">
        <f t="shared" si="26"/>
        <v>-12388.623000000021</v>
      </c>
      <c r="K77" s="22">
        <f t="shared" si="27"/>
        <v>0.78</v>
      </c>
    </row>
    <row r="78" spans="1:11" x14ac:dyDescent="0.35">
      <c r="A78" s="4" t="s">
        <v>23</v>
      </c>
      <c r="B78" s="5">
        <v>3015999</v>
      </c>
      <c r="C78">
        <v>12</v>
      </c>
      <c r="D78" s="13">
        <v>638383</v>
      </c>
      <c r="E78">
        <v>2</v>
      </c>
      <c r="F78" s="5">
        <v>3654382</v>
      </c>
      <c r="G78">
        <v>14</v>
      </c>
      <c r="H78" s="13">
        <f t="shared" si="24"/>
        <v>613486.06299999997</v>
      </c>
      <c r="I78" s="23">
        <f t="shared" si="25"/>
        <v>1.22</v>
      </c>
      <c r="J78" s="5">
        <f t="shared" si="26"/>
        <v>-24896.937000000034</v>
      </c>
      <c r="K78" s="22">
        <f t="shared" si="27"/>
        <v>0.78</v>
      </c>
    </row>
    <row r="79" spans="1:11" x14ac:dyDescent="0.35">
      <c r="A79" s="4" t="s">
        <v>13</v>
      </c>
      <c r="B79" s="5">
        <v>4220710</v>
      </c>
      <c r="C79">
        <v>15</v>
      </c>
      <c r="D79" s="13">
        <v>348484</v>
      </c>
      <c r="E79">
        <v>1</v>
      </c>
      <c r="F79" s="5">
        <v>4569194</v>
      </c>
      <c r="G79">
        <v>16</v>
      </c>
      <c r="H79" s="13">
        <f t="shared" si="24"/>
        <v>334893.12400000001</v>
      </c>
      <c r="I79" s="23">
        <f t="shared" si="25"/>
        <v>0.61</v>
      </c>
      <c r="J79" s="5">
        <f t="shared" si="26"/>
        <v>-13590.875999999989</v>
      </c>
      <c r="K79" s="22">
        <f t="shared" si="27"/>
        <v>0.39</v>
      </c>
    </row>
    <row r="80" spans="1:11" x14ac:dyDescent="0.35">
      <c r="A80" s="4" t="s">
        <v>29</v>
      </c>
      <c r="B80" s="5">
        <v>24905100</v>
      </c>
      <c r="C80">
        <v>107</v>
      </c>
      <c r="D80" s="13">
        <v>2986987</v>
      </c>
      <c r="E80">
        <v>16</v>
      </c>
      <c r="F80" s="5">
        <v>27892087</v>
      </c>
      <c r="G80">
        <v>123</v>
      </c>
      <c r="H80" s="13">
        <f t="shared" si="24"/>
        <v>2870494.5070000002</v>
      </c>
      <c r="I80" s="23">
        <f t="shared" si="25"/>
        <v>9.76</v>
      </c>
      <c r="J80" s="5">
        <f t="shared" si="26"/>
        <v>-116492.49299999978</v>
      </c>
      <c r="K80" s="22">
        <f t="shared" si="27"/>
        <v>6.24</v>
      </c>
    </row>
    <row r="81" spans="1:11" x14ac:dyDescent="0.35">
      <c r="A81" s="4" t="s">
        <v>17</v>
      </c>
      <c r="B81" s="5">
        <v>34785908</v>
      </c>
      <c r="C81">
        <v>168</v>
      </c>
      <c r="D81" s="13">
        <v>3620386</v>
      </c>
      <c r="E81">
        <v>22</v>
      </c>
      <c r="F81" s="5">
        <v>38406294</v>
      </c>
      <c r="G81">
        <v>190</v>
      </c>
      <c r="H81" s="13">
        <f t="shared" si="24"/>
        <v>3479190.946</v>
      </c>
      <c r="I81" s="23">
        <f t="shared" si="25"/>
        <v>13.42</v>
      </c>
      <c r="J81" s="5">
        <f t="shared" si="26"/>
        <v>-141195.054</v>
      </c>
      <c r="K81" s="22">
        <f t="shared" si="27"/>
        <v>8.58</v>
      </c>
    </row>
    <row r="82" spans="1:11" x14ac:dyDescent="0.35">
      <c r="A82" s="4" t="s">
        <v>33</v>
      </c>
      <c r="B82" s="5">
        <v>630147</v>
      </c>
      <c r="C82">
        <v>2</v>
      </c>
      <c r="D82" s="13"/>
      <c r="F82" s="5">
        <v>630147</v>
      </c>
      <c r="G82">
        <v>2</v>
      </c>
      <c r="H82" s="13">
        <f t="shared" si="24"/>
        <v>0</v>
      </c>
      <c r="I82" s="23">
        <f t="shared" si="25"/>
        <v>0</v>
      </c>
      <c r="J82" s="5">
        <f t="shared" si="26"/>
        <v>0</v>
      </c>
      <c r="K82" s="22">
        <f t="shared" si="27"/>
        <v>0</v>
      </c>
    </row>
    <row r="83" spans="1:11" x14ac:dyDescent="0.35">
      <c r="A83" s="4" t="s">
        <v>34</v>
      </c>
      <c r="B83" s="5">
        <v>14408559</v>
      </c>
      <c r="C83">
        <v>57</v>
      </c>
      <c r="D83" s="13">
        <v>2362717</v>
      </c>
      <c r="E83">
        <v>8</v>
      </c>
      <c r="F83" s="5">
        <v>16771276</v>
      </c>
      <c r="G83">
        <v>65</v>
      </c>
      <c r="H83" s="13">
        <f t="shared" si="24"/>
        <v>2270571.037</v>
      </c>
      <c r="I83" s="23">
        <f t="shared" si="25"/>
        <v>4.88</v>
      </c>
      <c r="J83" s="5">
        <f t="shared" si="26"/>
        <v>-92145.962999999989</v>
      </c>
      <c r="K83" s="22">
        <f t="shared" si="27"/>
        <v>3.12</v>
      </c>
    </row>
    <row r="84" spans="1:11" x14ac:dyDescent="0.35">
      <c r="A84" s="4" t="s">
        <v>35</v>
      </c>
      <c r="B84" s="5">
        <v>12867314</v>
      </c>
      <c r="C84">
        <v>45</v>
      </c>
      <c r="D84" s="13">
        <v>954749</v>
      </c>
      <c r="E84">
        <v>4</v>
      </c>
      <c r="F84" s="5">
        <v>13822063</v>
      </c>
      <c r="G84">
        <v>49</v>
      </c>
      <c r="H84" s="13">
        <f t="shared" si="24"/>
        <v>917513.78899999999</v>
      </c>
      <c r="I84" s="23">
        <f t="shared" si="25"/>
        <v>2.44</v>
      </c>
      <c r="J84" s="5">
        <f t="shared" si="26"/>
        <v>-37235.21100000001</v>
      </c>
      <c r="K84" s="22">
        <f t="shared" si="27"/>
        <v>1.56</v>
      </c>
    </row>
    <row r="85" spans="1:11" x14ac:dyDescent="0.35">
      <c r="A85" s="4" t="s">
        <v>27</v>
      </c>
      <c r="B85" s="5">
        <v>2139373</v>
      </c>
      <c r="C85">
        <v>11</v>
      </c>
      <c r="D85" s="13">
        <v>525302</v>
      </c>
      <c r="E85">
        <v>2</v>
      </c>
      <c r="F85" s="5">
        <v>2664675</v>
      </c>
      <c r="G85">
        <v>13</v>
      </c>
      <c r="H85" s="13">
        <f t="shared" si="24"/>
        <v>504815.22200000001</v>
      </c>
      <c r="I85" s="23">
        <f t="shared" si="25"/>
        <v>1.22</v>
      </c>
      <c r="J85" s="5">
        <f t="shared" si="26"/>
        <v>-20486.777999999991</v>
      </c>
      <c r="K85" s="22">
        <f t="shared" si="27"/>
        <v>0.78</v>
      </c>
    </row>
    <row r="86" spans="1:11" x14ac:dyDescent="0.35">
      <c r="A86" s="4" t="s">
        <v>19</v>
      </c>
      <c r="B86" s="5">
        <v>71755227</v>
      </c>
      <c r="C86">
        <v>329</v>
      </c>
      <c r="D86" s="13">
        <v>14211313</v>
      </c>
      <c r="E86">
        <v>61</v>
      </c>
      <c r="F86" s="5">
        <v>85966540</v>
      </c>
      <c r="G86">
        <v>390</v>
      </c>
      <c r="H86" s="13">
        <f t="shared" si="24"/>
        <v>13657071.793</v>
      </c>
      <c r="I86" s="23">
        <f t="shared" si="25"/>
        <v>37.21</v>
      </c>
      <c r="J86" s="5">
        <f t="shared" si="26"/>
        <v>-554241.2070000004</v>
      </c>
      <c r="K86" s="22">
        <f t="shared" si="27"/>
        <v>23.79</v>
      </c>
    </row>
    <row r="87" spans="1:11" x14ac:dyDescent="0.35">
      <c r="A87" s="4" t="s">
        <v>105</v>
      </c>
      <c r="B87" s="5">
        <v>156565</v>
      </c>
      <c r="C87">
        <v>1</v>
      </c>
      <c r="D87" s="13"/>
      <c r="F87" s="5">
        <v>156565</v>
      </c>
      <c r="G87">
        <v>1</v>
      </c>
      <c r="H87" s="13">
        <f t="shared" si="24"/>
        <v>0</v>
      </c>
      <c r="I87" s="23">
        <f t="shared" si="25"/>
        <v>0</v>
      </c>
      <c r="J87" s="5">
        <f t="shared" si="26"/>
        <v>0</v>
      </c>
      <c r="K87" s="22">
        <f t="shared" si="27"/>
        <v>0</v>
      </c>
    </row>
    <row r="88" spans="1:11" x14ac:dyDescent="0.35">
      <c r="A88" s="4" t="s">
        <v>56</v>
      </c>
      <c r="B88" s="5">
        <v>747692</v>
      </c>
      <c r="C88">
        <v>3</v>
      </c>
      <c r="D88" s="13"/>
      <c r="F88" s="5">
        <v>747692</v>
      </c>
      <c r="G88">
        <v>3</v>
      </c>
      <c r="H88" s="13">
        <f t="shared" si="24"/>
        <v>0</v>
      </c>
      <c r="I88" s="23">
        <f t="shared" si="25"/>
        <v>0</v>
      </c>
      <c r="J88" s="5">
        <f t="shared" si="26"/>
        <v>0</v>
      </c>
      <c r="K88" s="22">
        <f t="shared" si="27"/>
        <v>0</v>
      </c>
    </row>
    <row r="89" spans="1:11" x14ac:dyDescent="0.35">
      <c r="A89" s="4" t="s">
        <v>106</v>
      </c>
      <c r="B89" s="5">
        <v>2671782</v>
      </c>
      <c r="C89">
        <v>10</v>
      </c>
      <c r="D89" s="13"/>
      <c r="F89" s="5">
        <v>2671782</v>
      </c>
      <c r="G89">
        <v>10</v>
      </c>
      <c r="H89" s="13">
        <f t="shared" si="24"/>
        <v>0</v>
      </c>
      <c r="I89" s="23">
        <f t="shared" si="25"/>
        <v>0</v>
      </c>
      <c r="J89" s="5">
        <f t="shared" si="26"/>
        <v>0</v>
      </c>
      <c r="K89" s="22">
        <f t="shared" si="27"/>
        <v>0</v>
      </c>
    </row>
    <row r="90" spans="1:11" x14ac:dyDescent="0.35">
      <c r="A90" s="4" t="s">
        <v>85</v>
      </c>
      <c r="B90" s="5">
        <v>1536547</v>
      </c>
      <c r="C90">
        <v>8</v>
      </c>
      <c r="D90" s="13">
        <v>135935311</v>
      </c>
      <c r="E90">
        <v>610</v>
      </c>
      <c r="F90" s="5">
        <v>137471858</v>
      </c>
      <c r="G90">
        <v>618</v>
      </c>
      <c r="H90" s="13">
        <f t="shared" si="24"/>
        <v>130633833.87100001</v>
      </c>
      <c r="I90" s="23">
        <f t="shared" si="25"/>
        <v>372.1</v>
      </c>
      <c r="J90" s="5">
        <f t="shared" si="26"/>
        <v>-5301477.1289999932</v>
      </c>
      <c r="K90" s="22">
        <f t="shared" si="27"/>
        <v>237.89999999999998</v>
      </c>
    </row>
    <row r="91" spans="1:11" x14ac:dyDescent="0.35">
      <c r="A91" s="1" t="s">
        <v>28</v>
      </c>
      <c r="B91" s="2"/>
      <c r="C91" s="3"/>
      <c r="D91" s="12"/>
      <c r="E91" s="3"/>
      <c r="F91" s="2"/>
      <c r="G91" s="3"/>
    </row>
    <row r="92" spans="1:11" x14ac:dyDescent="0.35">
      <c r="A92" s="4" t="s">
        <v>15</v>
      </c>
      <c r="B92" s="5">
        <v>55637068</v>
      </c>
      <c r="C92">
        <v>290</v>
      </c>
      <c r="D92" s="13">
        <v>8392957</v>
      </c>
      <c r="E92">
        <v>39</v>
      </c>
      <c r="F92" s="5">
        <v>64030025</v>
      </c>
      <c r="G92">
        <v>329</v>
      </c>
      <c r="H92" s="13">
        <f t="shared" ref="H92:H104" si="28">D92-(D92*0.039)</f>
        <v>8065631.6770000001</v>
      </c>
      <c r="I92" s="23">
        <f t="shared" ref="I92:I104" si="29">E92-(E92*0.39)</f>
        <v>23.79</v>
      </c>
      <c r="J92" s="5">
        <f t="shared" ref="J92:J104" si="30">H92-D92</f>
        <v>-327325.32299999986</v>
      </c>
      <c r="K92" s="22">
        <f t="shared" ref="K92:K104" si="31">E92-I92</f>
        <v>15.21</v>
      </c>
    </row>
    <row r="93" spans="1:11" x14ac:dyDescent="0.35">
      <c r="A93" s="4" t="s">
        <v>4</v>
      </c>
      <c r="B93" s="5">
        <v>27595446</v>
      </c>
      <c r="C93">
        <v>188</v>
      </c>
      <c r="D93" s="13">
        <v>4959790</v>
      </c>
      <c r="E93">
        <v>33</v>
      </c>
      <c r="F93" s="5">
        <v>32555236</v>
      </c>
      <c r="G93">
        <v>221</v>
      </c>
      <c r="H93" s="13">
        <f t="shared" si="28"/>
        <v>4766358.1900000004</v>
      </c>
      <c r="I93" s="23">
        <f t="shared" si="29"/>
        <v>20.13</v>
      </c>
      <c r="J93" s="5">
        <f t="shared" si="30"/>
        <v>-193431.80999999959</v>
      </c>
      <c r="K93" s="22">
        <f t="shared" si="31"/>
        <v>12.870000000000001</v>
      </c>
    </row>
    <row r="94" spans="1:11" x14ac:dyDescent="0.35">
      <c r="A94" s="4" t="s">
        <v>5</v>
      </c>
      <c r="B94" s="5">
        <v>86497905</v>
      </c>
      <c r="C94">
        <v>417</v>
      </c>
      <c r="D94" s="13">
        <v>13721077</v>
      </c>
      <c r="E94">
        <v>66</v>
      </c>
      <c r="F94" s="5">
        <v>100218982</v>
      </c>
      <c r="G94">
        <v>483</v>
      </c>
      <c r="H94" s="13">
        <f t="shared" si="28"/>
        <v>13185954.997</v>
      </c>
      <c r="I94" s="23">
        <f t="shared" si="29"/>
        <v>40.26</v>
      </c>
      <c r="J94" s="5">
        <f t="shared" si="30"/>
        <v>-535122.00300000049</v>
      </c>
      <c r="K94" s="22">
        <f t="shared" si="31"/>
        <v>25.740000000000002</v>
      </c>
    </row>
    <row r="95" spans="1:11" x14ac:dyDescent="0.35">
      <c r="A95" s="4" t="s">
        <v>6</v>
      </c>
      <c r="B95" s="5">
        <v>4093433</v>
      </c>
      <c r="C95">
        <v>21</v>
      </c>
      <c r="D95" s="13">
        <v>1157868</v>
      </c>
      <c r="E95">
        <v>5</v>
      </c>
      <c r="F95" s="5">
        <v>5251301</v>
      </c>
      <c r="G95">
        <v>26</v>
      </c>
      <c r="H95" s="13">
        <f t="shared" si="28"/>
        <v>1112711.148</v>
      </c>
      <c r="I95" s="23">
        <f t="shared" si="29"/>
        <v>3.05</v>
      </c>
      <c r="J95" s="5">
        <f t="shared" si="30"/>
        <v>-45156.851999999955</v>
      </c>
      <c r="K95" s="22">
        <f t="shared" si="31"/>
        <v>1.9500000000000002</v>
      </c>
    </row>
    <row r="96" spans="1:11" x14ac:dyDescent="0.35">
      <c r="A96" s="4" t="s">
        <v>12</v>
      </c>
      <c r="B96" s="5">
        <v>6947350</v>
      </c>
      <c r="C96">
        <v>24</v>
      </c>
      <c r="D96" s="13">
        <v>753014</v>
      </c>
      <c r="E96">
        <v>3</v>
      </c>
      <c r="F96" s="5">
        <v>7700364</v>
      </c>
      <c r="G96">
        <v>27</v>
      </c>
      <c r="H96" s="13">
        <f t="shared" si="28"/>
        <v>723646.45400000003</v>
      </c>
      <c r="I96" s="23">
        <f t="shared" si="29"/>
        <v>1.83</v>
      </c>
      <c r="J96" s="5">
        <f t="shared" si="30"/>
        <v>-29367.545999999973</v>
      </c>
      <c r="K96" s="22">
        <f t="shared" si="31"/>
        <v>1.17</v>
      </c>
    </row>
    <row r="97" spans="1:11" x14ac:dyDescent="0.35">
      <c r="A97" s="4" t="s">
        <v>23</v>
      </c>
      <c r="B97" s="5">
        <v>63059321</v>
      </c>
      <c r="C97">
        <v>377</v>
      </c>
      <c r="D97" s="13">
        <v>9832910</v>
      </c>
      <c r="E97">
        <v>62</v>
      </c>
      <c r="F97" s="5">
        <v>72892231</v>
      </c>
      <c r="G97">
        <v>439</v>
      </c>
      <c r="H97" s="13">
        <f t="shared" si="28"/>
        <v>9449426.5099999998</v>
      </c>
      <c r="I97" s="23">
        <f t="shared" si="29"/>
        <v>37.82</v>
      </c>
      <c r="J97" s="5">
        <f t="shared" si="30"/>
        <v>-383483.49000000022</v>
      </c>
      <c r="K97" s="22">
        <f t="shared" si="31"/>
        <v>24.18</v>
      </c>
    </row>
    <row r="98" spans="1:11" x14ac:dyDescent="0.35">
      <c r="A98" s="4" t="s">
        <v>13</v>
      </c>
      <c r="B98" s="5">
        <v>49066926</v>
      </c>
      <c r="C98">
        <v>245</v>
      </c>
      <c r="D98" s="13">
        <v>7434527</v>
      </c>
      <c r="E98">
        <v>33</v>
      </c>
      <c r="F98" s="5">
        <v>56501453</v>
      </c>
      <c r="G98">
        <v>278</v>
      </c>
      <c r="H98" s="13">
        <f t="shared" si="28"/>
        <v>7144580.4469999997</v>
      </c>
      <c r="I98" s="23">
        <f t="shared" si="29"/>
        <v>20.13</v>
      </c>
      <c r="J98" s="5">
        <f t="shared" si="30"/>
        <v>-289946.55300000031</v>
      </c>
      <c r="K98" s="22">
        <f t="shared" si="31"/>
        <v>12.870000000000001</v>
      </c>
    </row>
    <row r="99" spans="1:11" x14ac:dyDescent="0.35">
      <c r="A99" s="4" t="s">
        <v>60</v>
      </c>
      <c r="B99" s="5">
        <v>77971967</v>
      </c>
      <c r="C99">
        <v>346</v>
      </c>
      <c r="D99" s="13">
        <v>18363053</v>
      </c>
      <c r="E99">
        <v>77</v>
      </c>
      <c r="F99" s="5">
        <v>96335020</v>
      </c>
      <c r="G99">
        <v>423</v>
      </c>
      <c r="H99" s="13">
        <f t="shared" si="28"/>
        <v>17646893.932999998</v>
      </c>
      <c r="I99" s="23">
        <f t="shared" si="29"/>
        <v>46.97</v>
      </c>
      <c r="J99" s="5">
        <f t="shared" si="30"/>
        <v>-716159.06700000167</v>
      </c>
      <c r="K99" s="22">
        <f t="shared" si="31"/>
        <v>30.03</v>
      </c>
    </row>
    <row r="100" spans="1:11" x14ac:dyDescent="0.35">
      <c r="A100" s="4" t="s">
        <v>29</v>
      </c>
      <c r="B100" s="5">
        <v>28125605</v>
      </c>
      <c r="C100">
        <v>119</v>
      </c>
      <c r="D100" s="13">
        <v>5020265</v>
      </c>
      <c r="E100">
        <v>20</v>
      </c>
      <c r="F100" s="5">
        <v>33145870</v>
      </c>
      <c r="G100">
        <v>139</v>
      </c>
      <c r="H100" s="13">
        <f t="shared" si="28"/>
        <v>4824474.665</v>
      </c>
      <c r="I100" s="23">
        <f t="shared" si="29"/>
        <v>12.2</v>
      </c>
      <c r="J100" s="5">
        <f t="shared" si="30"/>
        <v>-195790.33499999996</v>
      </c>
      <c r="K100" s="22">
        <f t="shared" si="31"/>
        <v>7.8000000000000007</v>
      </c>
    </row>
    <row r="101" spans="1:11" x14ac:dyDescent="0.35">
      <c r="A101" s="4" t="s">
        <v>17</v>
      </c>
      <c r="B101" s="5">
        <v>35680475</v>
      </c>
      <c r="C101">
        <v>215</v>
      </c>
      <c r="D101" s="13">
        <v>6557310</v>
      </c>
      <c r="E101">
        <v>40</v>
      </c>
      <c r="F101" s="5">
        <v>42237785</v>
      </c>
      <c r="G101">
        <v>255</v>
      </c>
      <c r="H101" s="13">
        <f t="shared" si="28"/>
        <v>6301574.9100000001</v>
      </c>
      <c r="I101" s="23">
        <f t="shared" si="29"/>
        <v>24.4</v>
      </c>
      <c r="J101" s="5">
        <f t="shared" si="30"/>
        <v>-255735.08999999985</v>
      </c>
      <c r="K101" s="22">
        <f t="shared" si="31"/>
        <v>15.600000000000001</v>
      </c>
    </row>
    <row r="102" spans="1:11" x14ac:dyDescent="0.35">
      <c r="A102" s="4" t="s">
        <v>18</v>
      </c>
      <c r="B102" s="5">
        <v>1378106</v>
      </c>
      <c r="C102">
        <v>6</v>
      </c>
      <c r="D102" s="13"/>
      <c r="F102" s="5">
        <v>1378106</v>
      </c>
      <c r="G102">
        <v>6</v>
      </c>
      <c r="H102" s="13">
        <f t="shared" si="28"/>
        <v>0</v>
      </c>
      <c r="I102" s="23">
        <f t="shared" si="29"/>
        <v>0</v>
      </c>
      <c r="J102" s="5">
        <f t="shared" si="30"/>
        <v>0</v>
      </c>
      <c r="K102" s="22">
        <f t="shared" si="31"/>
        <v>0</v>
      </c>
    </row>
    <row r="103" spans="1:11" x14ac:dyDescent="0.35">
      <c r="A103" s="4" t="s">
        <v>33</v>
      </c>
      <c r="B103" s="5">
        <v>80838682</v>
      </c>
      <c r="C103">
        <v>427</v>
      </c>
      <c r="D103" s="13">
        <v>13124379</v>
      </c>
      <c r="E103">
        <v>67</v>
      </c>
      <c r="F103" s="5">
        <v>93963061</v>
      </c>
      <c r="G103">
        <v>494</v>
      </c>
      <c r="H103" s="13">
        <f t="shared" si="28"/>
        <v>12612528.219000001</v>
      </c>
      <c r="I103" s="23">
        <f t="shared" si="29"/>
        <v>40.869999999999997</v>
      </c>
      <c r="J103" s="5">
        <f t="shared" si="30"/>
        <v>-511850.78099999949</v>
      </c>
      <c r="K103" s="22">
        <f t="shared" si="31"/>
        <v>26.130000000000003</v>
      </c>
    </row>
    <row r="104" spans="1:11" x14ac:dyDescent="0.35">
      <c r="A104" s="4" t="s">
        <v>85</v>
      </c>
      <c r="B104" s="5"/>
      <c r="D104" s="13">
        <v>158698483</v>
      </c>
      <c r="E104">
        <v>788</v>
      </c>
      <c r="F104" s="5">
        <v>158698483</v>
      </c>
      <c r="G104">
        <v>788</v>
      </c>
      <c r="H104" s="13">
        <f t="shared" si="28"/>
        <v>152509242.16299999</v>
      </c>
      <c r="I104" s="23">
        <f t="shared" si="29"/>
        <v>480.68</v>
      </c>
      <c r="J104" s="5">
        <f t="shared" si="30"/>
        <v>-6189240.8370000124</v>
      </c>
      <c r="K104" s="22">
        <f t="shared" si="31"/>
        <v>307.32</v>
      </c>
    </row>
    <row r="105" spans="1:11" x14ac:dyDescent="0.35">
      <c r="A105" s="1" t="s">
        <v>92</v>
      </c>
      <c r="B105" s="2"/>
      <c r="C105" s="3"/>
      <c r="D105" s="12"/>
      <c r="E105" s="3"/>
      <c r="F105" s="2"/>
      <c r="G105" s="3"/>
    </row>
    <row r="106" spans="1:11" x14ac:dyDescent="0.35">
      <c r="A106" s="4" t="s">
        <v>10</v>
      </c>
      <c r="B106" s="5">
        <v>14088128</v>
      </c>
      <c r="C106">
        <v>40</v>
      </c>
      <c r="D106" s="13">
        <v>7801159</v>
      </c>
      <c r="E106">
        <v>21</v>
      </c>
      <c r="F106" s="5">
        <v>21889287</v>
      </c>
      <c r="G106">
        <v>61</v>
      </c>
      <c r="H106" s="13">
        <f>D106-(D106*0.039)</f>
        <v>7496913.7989999996</v>
      </c>
      <c r="I106" s="23">
        <f>E106-(E106*0.39)</f>
        <v>12.81</v>
      </c>
      <c r="J106" s="5">
        <f>H106-D106</f>
        <v>-304245.20100000035</v>
      </c>
      <c r="K106" s="22">
        <f>E106-I106</f>
        <v>8.19</v>
      </c>
    </row>
    <row r="107" spans="1:11" x14ac:dyDescent="0.35">
      <c r="A107" s="1" t="s">
        <v>30</v>
      </c>
      <c r="B107" s="2"/>
      <c r="C107" s="3"/>
      <c r="D107" s="12"/>
      <c r="E107" s="3"/>
      <c r="F107" s="2"/>
      <c r="G107" s="3"/>
    </row>
    <row r="108" spans="1:11" x14ac:dyDescent="0.35">
      <c r="A108" s="4" t="s">
        <v>15</v>
      </c>
      <c r="B108" s="5">
        <v>33786852</v>
      </c>
      <c r="C108">
        <v>69</v>
      </c>
      <c r="D108" s="13">
        <v>2068192</v>
      </c>
      <c r="E108">
        <v>6</v>
      </c>
      <c r="F108" s="5">
        <v>35855044</v>
      </c>
      <c r="G108">
        <v>75</v>
      </c>
      <c r="H108" s="13">
        <f t="shared" ref="H108:H110" si="32">D108-(D108*0.039)</f>
        <v>1987532.5120000001</v>
      </c>
      <c r="I108" s="23">
        <f t="shared" ref="I108:I110" si="33">E108-(E108*0.39)</f>
        <v>3.66</v>
      </c>
      <c r="J108" s="5">
        <f t="shared" ref="J108:J110" si="34">H108-D108</f>
        <v>-80659.487999999896</v>
      </c>
      <c r="K108" s="22">
        <f t="shared" ref="K108:K110" si="35">E108-I108</f>
        <v>2.34</v>
      </c>
    </row>
    <row r="109" spans="1:11" x14ac:dyDescent="0.35">
      <c r="A109" s="4" t="s">
        <v>4</v>
      </c>
      <c r="B109" s="5">
        <v>53974096</v>
      </c>
      <c r="C109">
        <v>143</v>
      </c>
      <c r="D109" s="13">
        <v>5396367</v>
      </c>
      <c r="E109">
        <v>19</v>
      </c>
      <c r="F109" s="5">
        <v>59370463</v>
      </c>
      <c r="G109">
        <v>162</v>
      </c>
      <c r="H109" s="13">
        <f t="shared" si="32"/>
        <v>5185908.6869999999</v>
      </c>
      <c r="I109" s="23">
        <f t="shared" si="33"/>
        <v>11.59</v>
      </c>
      <c r="J109" s="5">
        <f t="shared" si="34"/>
        <v>-210458.31300000008</v>
      </c>
      <c r="K109" s="22">
        <f t="shared" si="35"/>
        <v>7.41</v>
      </c>
    </row>
    <row r="110" spans="1:11" x14ac:dyDescent="0.35">
      <c r="A110" s="4" t="s">
        <v>85</v>
      </c>
      <c r="B110" s="5"/>
      <c r="D110" s="13">
        <v>14856276</v>
      </c>
      <c r="E110">
        <v>39</v>
      </c>
      <c r="F110" s="5">
        <v>14856276</v>
      </c>
      <c r="G110">
        <v>39</v>
      </c>
      <c r="H110" s="13">
        <f t="shared" si="32"/>
        <v>14276881.236</v>
      </c>
      <c r="I110" s="23">
        <f t="shared" si="33"/>
        <v>23.79</v>
      </c>
      <c r="J110" s="5">
        <f t="shared" si="34"/>
        <v>-579394.76400000043</v>
      </c>
      <c r="K110" s="22">
        <f t="shared" si="35"/>
        <v>15.21</v>
      </c>
    </row>
    <row r="111" spans="1:11" x14ac:dyDescent="0.35">
      <c r="A111" s="1" t="s">
        <v>31</v>
      </c>
      <c r="B111" s="2"/>
      <c r="C111" s="3"/>
      <c r="D111" s="12"/>
      <c r="E111" s="3"/>
      <c r="F111" s="2"/>
      <c r="G111" s="3"/>
    </row>
    <row r="112" spans="1:11" x14ac:dyDescent="0.35">
      <c r="A112" s="4" t="s">
        <v>15</v>
      </c>
      <c r="B112" s="5">
        <v>23568276</v>
      </c>
      <c r="C112">
        <v>85</v>
      </c>
      <c r="D112" s="13">
        <v>3887306</v>
      </c>
      <c r="E112">
        <v>19</v>
      </c>
      <c r="F112" s="5">
        <v>27455582</v>
      </c>
      <c r="G112">
        <v>104</v>
      </c>
      <c r="H112" s="13">
        <f t="shared" ref="H112:H114" si="36">D112-(D112*0.039)</f>
        <v>3735701.0660000001</v>
      </c>
      <c r="I112" s="23">
        <f t="shared" ref="I112:I114" si="37">E112-(E112*0.39)</f>
        <v>11.59</v>
      </c>
      <c r="J112" s="5">
        <f t="shared" ref="J112:J114" si="38">H112-D112</f>
        <v>-151604.93399999989</v>
      </c>
      <c r="K112" s="22">
        <f t="shared" ref="K112:K114" si="39">E112-I112</f>
        <v>7.41</v>
      </c>
    </row>
    <row r="113" spans="1:11" x14ac:dyDescent="0.35">
      <c r="A113" s="4" t="s">
        <v>4</v>
      </c>
      <c r="B113" s="5">
        <v>60320290</v>
      </c>
      <c r="C113">
        <v>229</v>
      </c>
      <c r="D113" s="13">
        <v>11375309</v>
      </c>
      <c r="E113">
        <v>48</v>
      </c>
      <c r="F113" s="5">
        <v>71695599</v>
      </c>
      <c r="G113">
        <v>277</v>
      </c>
      <c r="H113" s="13">
        <f t="shared" si="36"/>
        <v>10931671.949000001</v>
      </c>
      <c r="I113" s="23">
        <f t="shared" si="37"/>
        <v>29.28</v>
      </c>
      <c r="J113" s="5">
        <f t="shared" si="38"/>
        <v>-443637.05099999905</v>
      </c>
      <c r="K113" s="22">
        <f t="shared" si="39"/>
        <v>18.72</v>
      </c>
    </row>
    <row r="114" spans="1:11" x14ac:dyDescent="0.35">
      <c r="A114" s="4" t="s">
        <v>103</v>
      </c>
      <c r="B114" s="5"/>
      <c r="D114" s="13">
        <v>28080697</v>
      </c>
      <c r="E114">
        <v>101</v>
      </c>
      <c r="F114" s="5">
        <v>28080697</v>
      </c>
      <c r="G114">
        <v>101</v>
      </c>
      <c r="H114" s="13">
        <f t="shared" si="36"/>
        <v>26985549.817000002</v>
      </c>
      <c r="I114" s="23">
        <f t="shared" si="37"/>
        <v>61.61</v>
      </c>
      <c r="J114" s="5">
        <f t="shared" si="38"/>
        <v>-1095147.1829999983</v>
      </c>
      <c r="K114" s="22">
        <f t="shared" si="39"/>
        <v>39.39</v>
      </c>
    </row>
    <row r="115" spans="1:11" x14ac:dyDescent="0.35">
      <c r="A115" s="1" t="s">
        <v>32</v>
      </c>
      <c r="B115" s="2"/>
      <c r="C115" s="3"/>
      <c r="D115" s="12"/>
      <c r="E115" s="3"/>
      <c r="F115" s="2"/>
      <c r="G115" s="3"/>
    </row>
    <row r="116" spans="1:11" x14ac:dyDescent="0.35">
      <c r="A116" s="4" t="s">
        <v>15</v>
      </c>
      <c r="B116" s="5">
        <v>2831547</v>
      </c>
      <c r="C116">
        <v>15</v>
      </c>
      <c r="D116" s="13">
        <v>292929</v>
      </c>
      <c r="E116">
        <v>2</v>
      </c>
      <c r="F116" s="5">
        <v>3124476</v>
      </c>
      <c r="G116">
        <v>17</v>
      </c>
      <c r="H116" s="13">
        <f t="shared" ref="H116:H125" si="40">D116-(D116*0.039)</f>
        <v>281504.76899999997</v>
      </c>
      <c r="I116" s="23">
        <f t="shared" ref="I116:I125" si="41">E116-(E116*0.39)</f>
        <v>1.22</v>
      </c>
      <c r="J116" s="5">
        <f t="shared" ref="J116:J125" si="42">H116-D116</f>
        <v>-11424.231000000029</v>
      </c>
      <c r="K116" s="22">
        <f t="shared" ref="K116:K125" si="43">E116-I116</f>
        <v>0.78</v>
      </c>
    </row>
    <row r="117" spans="1:11" x14ac:dyDescent="0.35">
      <c r="A117" s="4" t="s">
        <v>4</v>
      </c>
      <c r="B117" s="5">
        <v>17032772</v>
      </c>
      <c r="C117">
        <v>187</v>
      </c>
      <c r="D117" s="13">
        <v>3408099</v>
      </c>
      <c r="E117">
        <v>40</v>
      </c>
      <c r="F117" s="5">
        <v>20440871</v>
      </c>
      <c r="G117">
        <v>227</v>
      </c>
      <c r="H117" s="13">
        <f t="shared" si="40"/>
        <v>3275183.139</v>
      </c>
      <c r="I117" s="23">
        <f t="shared" si="41"/>
        <v>24.4</v>
      </c>
      <c r="J117" s="5">
        <f t="shared" si="42"/>
        <v>-132915.86100000003</v>
      </c>
      <c r="K117" s="22">
        <f t="shared" si="43"/>
        <v>15.600000000000001</v>
      </c>
    </row>
    <row r="118" spans="1:11" x14ac:dyDescent="0.35">
      <c r="A118" s="4" t="s">
        <v>29</v>
      </c>
      <c r="B118" s="5">
        <v>1503305</v>
      </c>
      <c r="C118">
        <v>8</v>
      </c>
      <c r="D118" s="13"/>
      <c r="F118" s="5">
        <v>1503305</v>
      </c>
      <c r="G118">
        <v>8</v>
      </c>
      <c r="H118" s="13">
        <f t="shared" si="40"/>
        <v>0</v>
      </c>
      <c r="I118" s="23">
        <f t="shared" si="41"/>
        <v>0</v>
      </c>
      <c r="J118" s="5">
        <f t="shared" si="42"/>
        <v>0</v>
      </c>
      <c r="K118" s="22">
        <f t="shared" si="43"/>
        <v>0</v>
      </c>
    </row>
    <row r="119" spans="1:11" x14ac:dyDescent="0.35">
      <c r="A119" s="4" t="s">
        <v>17</v>
      </c>
      <c r="B119" s="5">
        <v>67772563</v>
      </c>
      <c r="C119">
        <v>712</v>
      </c>
      <c r="D119" s="13">
        <v>14032302</v>
      </c>
      <c r="E119">
        <v>178</v>
      </c>
      <c r="F119" s="5">
        <v>81804865</v>
      </c>
      <c r="G119">
        <v>890</v>
      </c>
      <c r="H119" s="13">
        <f t="shared" si="40"/>
        <v>13485042.221999999</v>
      </c>
      <c r="I119" s="23">
        <f t="shared" si="41"/>
        <v>108.58</v>
      </c>
      <c r="J119" s="5">
        <f t="shared" si="42"/>
        <v>-547259.77800000086</v>
      </c>
      <c r="K119" s="22">
        <f t="shared" si="43"/>
        <v>69.42</v>
      </c>
    </row>
    <row r="120" spans="1:11" x14ac:dyDescent="0.35">
      <c r="A120" s="4" t="s">
        <v>18</v>
      </c>
      <c r="B120" s="5">
        <v>15024293</v>
      </c>
      <c r="C120">
        <v>134</v>
      </c>
      <c r="D120" s="13">
        <v>2842847</v>
      </c>
      <c r="E120">
        <v>24</v>
      </c>
      <c r="F120" s="5">
        <v>17867140</v>
      </c>
      <c r="G120">
        <v>158</v>
      </c>
      <c r="H120" s="13">
        <f t="shared" si="40"/>
        <v>2731975.9670000002</v>
      </c>
      <c r="I120" s="23">
        <f t="shared" si="41"/>
        <v>14.64</v>
      </c>
      <c r="J120" s="5">
        <f t="shared" si="42"/>
        <v>-110871.03299999982</v>
      </c>
      <c r="K120" s="22">
        <f t="shared" si="43"/>
        <v>9.36</v>
      </c>
    </row>
    <row r="121" spans="1:11" x14ac:dyDescent="0.35">
      <c r="A121" s="4" t="s">
        <v>33</v>
      </c>
      <c r="B121" s="5">
        <v>7665657</v>
      </c>
      <c r="C121">
        <v>59</v>
      </c>
      <c r="D121" s="13">
        <v>2206889</v>
      </c>
      <c r="E121">
        <v>16</v>
      </c>
      <c r="F121" s="5">
        <v>9872546</v>
      </c>
      <c r="G121">
        <v>75</v>
      </c>
      <c r="H121" s="13">
        <f t="shared" si="40"/>
        <v>2120820.3289999999</v>
      </c>
      <c r="I121" s="23">
        <f t="shared" si="41"/>
        <v>9.76</v>
      </c>
      <c r="J121" s="5">
        <f t="shared" si="42"/>
        <v>-86068.671000000089</v>
      </c>
      <c r="K121" s="22">
        <f t="shared" si="43"/>
        <v>6.24</v>
      </c>
    </row>
    <row r="122" spans="1:11" x14ac:dyDescent="0.35">
      <c r="A122" s="4" t="s">
        <v>34</v>
      </c>
      <c r="B122" s="5">
        <v>75682524</v>
      </c>
      <c r="C122">
        <v>788</v>
      </c>
      <c r="D122" s="13">
        <v>14328034</v>
      </c>
      <c r="E122">
        <v>163</v>
      </c>
      <c r="F122" s="5">
        <v>90010558</v>
      </c>
      <c r="G122">
        <v>951</v>
      </c>
      <c r="H122" s="13">
        <f t="shared" si="40"/>
        <v>13769240.674000001</v>
      </c>
      <c r="I122" s="23">
        <f t="shared" si="41"/>
        <v>99.43</v>
      </c>
      <c r="J122" s="5">
        <f t="shared" si="42"/>
        <v>-558793.32599999942</v>
      </c>
      <c r="K122" s="22">
        <f t="shared" si="43"/>
        <v>63.569999999999993</v>
      </c>
    </row>
    <row r="123" spans="1:11" x14ac:dyDescent="0.35">
      <c r="A123" s="4" t="s">
        <v>35</v>
      </c>
      <c r="B123" s="5">
        <v>31125928</v>
      </c>
      <c r="C123">
        <v>275</v>
      </c>
      <c r="D123" s="13">
        <v>5854281</v>
      </c>
      <c r="E123">
        <v>53</v>
      </c>
      <c r="F123" s="5">
        <v>36980209</v>
      </c>
      <c r="G123">
        <v>328</v>
      </c>
      <c r="H123" s="13">
        <f t="shared" si="40"/>
        <v>5625964.0410000002</v>
      </c>
      <c r="I123" s="23">
        <f t="shared" si="41"/>
        <v>32.33</v>
      </c>
      <c r="J123" s="5">
        <f t="shared" si="42"/>
        <v>-228316.9589999998</v>
      </c>
      <c r="K123" s="22">
        <f t="shared" si="43"/>
        <v>20.67</v>
      </c>
    </row>
    <row r="124" spans="1:11" x14ac:dyDescent="0.35">
      <c r="A124" s="4" t="s">
        <v>27</v>
      </c>
      <c r="B124" s="5">
        <v>27999299</v>
      </c>
      <c r="C124">
        <v>336</v>
      </c>
      <c r="D124" s="13">
        <v>4830810</v>
      </c>
      <c r="E124">
        <v>66</v>
      </c>
      <c r="F124" s="5">
        <v>32830109</v>
      </c>
      <c r="G124">
        <v>402</v>
      </c>
      <c r="H124" s="13">
        <f t="shared" si="40"/>
        <v>4642408.41</v>
      </c>
      <c r="I124" s="23">
        <f t="shared" si="41"/>
        <v>40.26</v>
      </c>
      <c r="J124" s="5">
        <f t="shared" si="42"/>
        <v>-188401.58999999985</v>
      </c>
      <c r="K124" s="22">
        <f t="shared" si="43"/>
        <v>25.740000000000002</v>
      </c>
    </row>
    <row r="125" spans="1:11" x14ac:dyDescent="0.35">
      <c r="A125" s="4" t="s">
        <v>85</v>
      </c>
      <c r="B125" s="5"/>
      <c r="D125" s="13">
        <v>76503428</v>
      </c>
      <c r="E125">
        <v>801</v>
      </c>
      <c r="F125" s="5">
        <v>76503428</v>
      </c>
      <c r="G125">
        <v>801</v>
      </c>
      <c r="H125" s="13">
        <f t="shared" si="40"/>
        <v>73519794.307999998</v>
      </c>
      <c r="I125" s="23">
        <f t="shared" si="41"/>
        <v>488.61</v>
      </c>
      <c r="J125" s="5">
        <f t="shared" si="42"/>
        <v>-2983633.6920000017</v>
      </c>
      <c r="K125" s="22">
        <f t="shared" si="43"/>
        <v>312.39</v>
      </c>
    </row>
    <row r="126" spans="1:11" x14ac:dyDescent="0.35">
      <c r="A126" s="1" t="s">
        <v>36</v>
      </c>
      <c r="B126" s="2"/>
      <c r="C126" s="3"/>
      <c r="D126" s="12"/>
      <c r="E126" s="3"/>
      <c r="F126" s="2"/>
      <c r="G126" s="3"/>
    </row>
    <row r="127" spans="1:11" x14ac:dyDescent="0.35">
      <c r="A127" s="4" t="s">
        <v>15</v>
      </c>
      <c r="B127" s="5">
        <v>3375490</v>
      </c>
      <c r="C127">
        <v>18</v>
      </c>
      <c r="D127" s="13">
        <v>677271</v>
      </c>
      <c r="E127">
        <v>3</v>
      </c>
      <c r="F127" s="5">
        <v>4052761</v>
      </c>
      <c r="G127">
        <v>21</v>
      </c>
      <c r="H127" s="13">
        <f t="shared" ref="H127:H135" si="44">D127-(D127*0.039)</f>
        <v>650857.43099999998</v>
      </c>
      <c r="I127" s="23">
        <f t="shared" ref="I127:I135" si="45">E127-(E127*0.39)</f>
        <v>1.83</v>
      </c>
      <c r="J127" s="5">
        <f t="shared" ref="J127:J135" si="46">H127-D127</f>
        <v>-26413.569000000018</v>
      </c>
      <c r="K127" s="22">
        <f t="shared" ref="K127:K135" si="47">E127-I127</f>
        <v>1.17</v>
      </c>
    </row>
    <row r="128" spans="1:11" x14ac:dyDescent="0.35">
      <c r="A128" s="4" t="s">
        <v>4</v>
      </c>
      <c r="B128" s="5">
        <v>53663542</v>
      </c>
      <c r="C128">
        <v>352</v>
      </c>
      <c r="D128" s="13">
        <v>10322418</v>
      </c>
      <c r="E128">
        <v>65</v>
      </c>
      <c r="F128" s="5">
        <v>63985960</v>
      </c>
      <c r="G128">
        <v>417</v>
      </c>
      <c r="H128" s="13">
        <f t="shared" si="44"/>
        <v>9919843.6980000008</v>
      </c>
      <c r="I128" s="23">
        <f t="shared" si="45"/>
        <v>39.65</v>
      </c>
      <c r="J128" s="5">
        <f t="shared" si="46"/>
        <v>-402574.30199999921</v>
      </c>
      <c r="K128" s="22">
        <f t="shared" si="47"/>
        <v>25.35</v>
      </c>
    </row>
    <row r="129" spans="1:11" x14ac:dyDescent="0.35">
      <c r="A129" s="4" t="s">
        <v>5</v>
      </c>
      <c r="B129" s="5">
        <v>113931042</v>
      </c>
      <c r="C129">
        <v>648</v>
      </c>
      <c r="D129" s="13">
        <v>22736692</v>
      </c>
      <c r="E129">
        <v>129</v>
      </c>
      <c r="F129" s="5">
        <v>136667734</v>
      </c>
      <c r="G129">
        <v>777</v>
      </c>
      <c r="H129" s="13">
        <f t="shared" si="44"/>
        <v>21849961.011999998</v>
      </c>
      <c r="I129" s="23">
        <f t="shared" si="45"/>
        <v>78.69</v>
      </c>
      <c r="J129" s="5">
        <f t="shared" si="46"/>
        <v>-886730.98800000176</v>
      </c>
      <c r="K129" s="22">
        <f t="shared" si="47"/>
        <v>50.31</v>
      </c>
    </row>
    <row r="130" spans="1:11" x14ac:dyDescent="0.35">
      <c r="A130" s="4" t="s">
        <v>6</v>
      </c>
      <c r="B130" s="5">
        <v>101512169</v>
      </c>
      <c r="C130">
        <v>629</v>
      </c>
      <c r="D130" s="13">
        <v>18243766</v>
      </c>
      <c r="E130">
        <v>107</v>
      </c>
      <c r="F130" s="5">
        <v>119755935</v>
      </c>
      <c r="G130">
        <v>736</v>
      </c>
      <c r="H130" s="13">
        <f t="shared" si="44"/>
        <v>17532259.125999998</v>
      </c>
      <c r="I130" s="23">
        <f t="shared" si="45"/>
        <v>65.27</v>
      </c>
      <c r="J130" s="5">
        <f t="shared" si="46"/>
        <v>-711506.8740000017</v>
      </c>
      <c r="K130" s="22">
        <f t="shared" si="47"/>
        <v>41.730000000000004</v>
      </c>
    </row>
    <row r="131" spans="1:11" x14ac:dyDescent="0.35">
      <c r="A131" s="4" t="s">
        <v>7</v>
      </c>
      <c r="B131" s="5">
        <v>33873095</v>
      </c>
      <c r="C131">
        <v>204</v>
      </c>
      <c r="D131" s="13">
        <v>6026358</v>
      </c>
      <c r="E131">
        <v>37</v>
      </c>
      <c r="F131" s="5">
        <v>39899453</v>
      </c>
      <c r="G131">
        <v>241</v>
      </c>
      <c r="H131" s="13">
        <f t="shared" si="44"/>
        <v>5791330.0379999997</v>
      </c>
      <c r="I131" s="23">
        <f t="shared" si="45"/>
        <v>22.57</v>
      </c>
      <c r="J131" s="5">
        <f t="shared" si="46"/>
        <v>-235027.96200000029</v>
      </c>
      <c r="K131" s="22">
        <f t="shared" si="47"/>
        <v>14.43</v>
      </c>
    </row>
    <row r="132" spans="1:11" x14ac:dyDescent="0.35">
      <c r="A132" s="4" t="s">
        <v>12</v>
      </c>
      <c r="B132" s="5">
        <v>41419523</v>
      </c>
      <c r="C132">
        <v>300</v>
      </c>
      <c r="D132" s="13">
        <v>9501148</v>
      </c>
      <c r="E132">
        <v>71</v>
      </c>
      <c r="F132" s="5">
        <v>50920671</v>
      </c>
      <c r="G132">
        <v>371</v>
      </c>
      <c r="H132" s="13">
        <f t="shared" si="44"/>
        <v>9130603.2280000001</v>
      </c>
      <c r="I132" s="23">
        <f t="shared" si="45"/>
        <v>43.31</v>
      </c>
      <c r="J132" s="5">
        <f t="shared" si="46"/>
        <v>-370544.77199999988</v>
      </c>
      <c r="K132" s="22">
        <f t="shared" si="47"/>
        <v>27.689999999999998</v>
      </c>
    </row>
    <row r="133" spans="1:11" x14ac:dyDescent="0.35">
      <c r="A133" s="4" t="s">
        <v>23</v>
      </c>
      <c r="B133" s="5">
        <v>100495875</v>
      </c>
      <c r="C133">
        <v>722</v>
      </c>
      <c r="D133" s="13">
        <v>20374629</v>
      </c>
      <c r="E133">
        <v>148</v>
      </c>
      <c r="F133" s="5">
        <v>120870504</v>
      </c>
      <c r="G133">
        <v>870</v>
      </c>
      <c r="H133" s="13">
        <f t="shared" si="44"/>
        <v>19580018.469000001</v>
      </c>
      <c r="I133" s="23">
        <f t="shared" si="45"/>
        <v>90.28</v>
      </c>
      <c r="J133" s="5">
        <f t="shared" si="46"/>
        <v>-794610.53099999949</v>
      </c>
      <c r="K133" s="22">
        <f t="shared" si="47"/>
        <v>57.72</v>
      </c>
    </row>
    <row r="134" spans="1:11" x14ac:dyDescent="0.35">
      <c r="A134" s="4" t="s">
        <v>13</v>
      </c>
      <c r="B134" s="5">
        <v>146599905</v>
      </c>
      <c r="C134">
        <v>882</v>
      </c>
      <c r="D134" s="13">
        <v>22858912</v>
      </c>
      <c r="E134">
        <v>136</v>
      </c>
      <c r="F134" s="5">
        <v>169458817</v>
      </c>
      <c r="G134">
        <v>1018</v>
      </c>
      <c r="H134" s="13">
        <f t="shared" si="44"/>
        <v>21967414.432</v>
      </c>
      <c r="I134" s="23">
        <f t="shared" si="45"/>
        <v>82.960000000000008</v>
      </c>
      <c r="J134" s="5">
        <f t="shared" si="46"/>
        <v>-891497.56799999997</v>
      </c>
      <c r="K134" s="22">
        <f t="shared" si="47"/>
        <v>53.039999999999992</v>
      </c>
    </row>
    <row r="135" spans="1:11" x14ac:dyDescent="0.35">
      <c r="A135" s="4" t="s">
        <v>85</v>
      </c>
      <c r="B135" s="5">
        <v>13962</v>
      </c>
      <c r="C135">
        <v>1</v>
      </c>
      <c r="D135" s="13">
        <v>209168193</v>
      </c>
      <c r="E135">
        <v>1236</v>
      </c>
      <c r="F135" s="5">
        <v>209182155</v>
      </c>
      <c r="G135">
        <v>1237</v>
      </c>
      <c r="H135" s="13">
        <f t="shared" si="44"/>
        <v>201010633.47299999</v>
      </c>
      <c r="I135" s="23">
        <f t="shared" si="45"/>
        <v>753.96</v>
      </c>
      <c r="J135" s="5">
        <f t="shared" si="46"/>
        <v>-8157559.52700001</v>
      </c>
      <c r="K135" s="22">
        <f t="shared" si="47"/>
        <v>482.03999999999996</v>
      </c>
    </row>
    <row r="136" spans="1:11" x14ac:dyDescent="0.35">
      <c r="A136" s="1" t="s">
        <v>37</v>
      </c>
      <c r="B136" s="2"/>
      <c r="C136" s="3"/>
      <c r="D136" s="12"/>
      <c r="E136" s="3"/>
      <c r="F136" s="2"/>
      <c r="G136" s="3"/>
    </row>
    <row r="137" spans="1:11" x14ac:dyDescent="0.35">
      <c r="A137" s="4" t="s">
        <v>15</v>
      </c>
      <c r="B137" s="5">
        <v>64158043</v>
      </c>
      <c r="C137">
        <v>459</v>
      </c>
      <c r="D137" s="13">
        <v>13627278</v>
      </c>
      <c r="E137">
        <v>100</v>
      </c>
      <c r="F137" s="5">
        <v>77785321</v>
      </c>
      <c r="G137">
        <v>559</v>
      </c>
      <c r="H137" s="13">
        <f t="shared" ref="H137:H141" si="48">D137-(D137*0.039)</f>
        <v>13095814.158</v>
      </c>
      <c r="I137" s="23">
        <f t="shared" ref="I137:I141" si="49">E137-(E137*0.39)</f>
        <v>61</v>
      </c>
      <c r="J137" s="5">
        <f t="shared" ref="J137:J141" si="50">H137-D137</f>
        <v>-531463.84200000018</v>
      </c>
      <c r="K137" s="22">
        <f t="shared" ref="K137:K141" si="51">E137-I137</f>
        <v>39</v>
      </c>
    </row>
    <row r="138" spans="1:11" x14ac:dyDescent="0.35">
      <c r="A138" s="4" t="s">
        <v>4</v>
      </c>
      <c r="B138" s="5">
        <v>30031370</v>
      </c>
      <c r="C138">
        <v>273</v>
      </c>
      <c r="D138" s="13">
        <v>6228793</v>
      </c>
      <c r="E138">
        <v>51</v>
      </c>
      <c r="F138" s="5">
        <v>36260163</v>
      </c>
      <c r="G138">
        <v>324</v>
      </c>
      <c r="H138" s="13">
        <f t="shared" si="48"/>
        <v>5985870.0729999999</v>
      </c>
      <c r="I138" s="23">
        <f t="shared" si="49"/>
        <v>31.11</v>
      </c>
      <c r="J138" s="5">
        <f t="shared" si="50"/>
        <v>-242922.92700000014</v>
      </c>
      <c r="K138" s="22">
        <f t="shared" si="51"/>
        <v>19.89</v>
      </c>
    </row>
    <row r="139" spans="1:11" x14ac:dyDescent="0.35">
      <c r="A139" s="4" t="s">
        <v>5</v>
      </c>
      <c r="B139" s="5">
        <v>31364475</v>
      </c>
      <c r="C139">
        <v>273</v>
      </c>
      <c r="D139" s="13">
        <v>6336605</v>
      </c>
      <c r="E139">
        <v>66</v>
      </c>
      <c r="F139" s="5">
        <v>37701080</v>
      </c>
      <c r="G139">
        <v>339</v>
      </c>
      <c r="H139" s="13">
        <f t="shared" si="48"/>
        <v>6089477.4050000003</v>
      </c>
      <c r="I139" s="23">
        <f t="shared" si="49"/>
        <v>40.26</v>
      </c>
      <c r="J139" s="5">
        <f t="shared" si="50"/>
        <v>-247127.59499999974</v>
      </c>
      <c r="K139" s="22">
        <f t="shared" si="51"/>
        <v>25.740000000000002</v>
      </c>
    </row>
    <row r="140" spans="1:11" x14ac:dyDescent="0.35">
      <c r="A140" s="4" t="s">
        <v>6</v>
      </c>
      <c r="B140" s="5">
        <v>77881110</v>
      </c>
      <c r="C140">
        <v>650</v>
      </c>
      <c r="D140" s="13">
        <v>16151235</v>
      </c>
      <c r="E140">
        <v>142</v>
      </c>
      <c r="F140" s="5">
        <v>94032345</v>
      </c>
      <c r="G140">
        <v>792</v>
      </c>
      <c r="H140" s="13">
        <f t="shared" si="48"/>
        <v>15521336.835000001</v>
      </c>
      <c r="I140" s="23">
        <f t="shared" si="49"/>
        <v>86.62</v>
      </c>
      <c r="J140" s="5">
        <f t="shared" si="50"/>
        <v>-629898.16499999911</v>
      </c>
      <c r="K140" s="22">
        <f t="shared" si="51"/>
        <v>55.379999999999995</v>
      </c>
    </row>
    <row r="141" spans="1:11" x14ac:dyDescent="0.35">
      <c r="A141" s="4" t="s">
        <v>85</v>
      </c>
      <c r="B141" s="5">
        <v>130234</v>
      </c>
      <c r="C141">
        <v>1</v>
      </c>
      <c r="D141" s="13">
        <v>74223196</v>
      </c>
      <c r="E141">
        <v>555</v>
      </c>
      <c r="F141" s="5">
        <v>74353430</v>
      </c>
      <c r="G141">
        <v>556</v>
      </c>
      <c r="H141" s="13">
        <f t="shared" si="48"/>
        <v>71328491.356000006</v>
      </c>
      <c r="I141" s="23">
        <f t="shared" si="49"/>
        <v>338.54999999999995</v>
      </c>
      <c r="J141" s="5">
        <f t="shared" si="50"/>
        <v>-2894704.6439999938</v>
      </c>
      <c r="K141" s="22">
        <f t="shared" si="51"/>
        <v>216.45000000000005</v>
      </c>
    </row>
    <row r="142" spans="1:11" x14ac:dyDescent="0.35">
      <c r="A142" s="1" t="s">
        <v>38</v>
      </c>
      <c r="B142" s="2"/>
      <c r="C142" s="3"/>
      <c r="D142" s="12"/>
      <c r="E142" s="3"/>
      <c r="F142" s="2"/>
      <c r="G142" s="3"/>
    </row>
    <row r="143" spans="1:11" x14ac:dyDescent="0.35">
      <c r="A143" s="4" t="s">
        <v>15</v>
      </c>
      <c r="B143" s="5">
        <v>58709005</v>
      </c>
      <c r="C143">
        <v>475</v>
      </c>
      <c r="D143" s="13">
        <v>10874838</v>
      </c>
      <c r="E143">
        <v>89</v>
      </c>
      <c r="F143" s="5">
        <v>69583843</v>
      </c>
      <c r="G143">
        <v>564</v>
      </c>
      <c r="H143" s="13">
        <f t="shared" ref="H143:H147" si="52">D143-(D143*0.039)</f>
        <v>10450719.318</v>
      </c>
      <c r="I143" s="23">
        <f t="shared" ref="I143:I147" si="53">E143-(E143*0.39)</f>
        <v>54.29</v>
      </c>
      <c r="J143" s="5">
        <f t="shared" ref="J143:J147" si="54">H143-D143</f>
        <v>-424118.68200000003</v>
      </c>
      <c r="K143" s="22">
        <f t="shared" ref="K143:K147" si="55">E143-I143</f>
        <v>34.71</v>
      </c>
    </row>
    <row r="144" spans="1:11" x14ac:dyDescent="0.35">
      <c r="A144" s="4" t="s">
        <v>4</v>
      </c>
      <c r="B144" s="5">
        <v>44812426</v>
      </c>
      <c r="C144">
        <v>386</v>
      </c>
      <c r="D144" s="13">
        <v>9257096</v>
      </c>
      <c r="E144">
        <v>84</v>
      </c>
      <c r="F144" s="5">
        <v>54069522</v>
      </c>
      <c r="G144">
        <v>470</v>
      </c>
      <c r="H144" s="13">
        <f t="shared" si="52"/>
        <v>8896069.2559999991</v>
      </c>
      <c r="I144" s="23">
        <f t="shared" si="53"/>
        <v>51.24</v>
      </c>
      <c r="J144" s="5">
        <f t="shared" si="54"/>
        <v>-361026.74400000088</v>
      </c>
      <c r="K144" s="22">
        <f t="shared" si="55"/>
        <v>32.76</v>
      </c>
    </row>
    <row r="145" spans="1:11" x14ac:dyDescent="0.35">
      <c r="A145" s="4" t="s">
        <v>5</v>
      </c>
      <c r="B145" s="5">
        <v>20121969</v>
      </c>
      <c r="C145">
        <v>106</v>
      </c>
      <c r="D145" s="13">
        <v>4060971</v>
      </c>
      <c r="E145">
        <v>21</v>
      </c>
      <c r="F145" s="5">
        <v>24182940</v>
      </c>
      <c r="G145">
        <v>127</v>
      </c>
      <c r="H145" s="13">
        <f t="shared" si="52"/>
        <v>3902593.1310000001</v>
      </c>
      <c r="I145" s="23">
        <f t="shared" si="53"/>
        <v>12.81</v>
      </c>
      <c r="J145" s="5">
        <f t="shared" si="54"/>
        <v>-158377.86899999995</v>
      </c>
      <c r="K145" s="22">
        <f t="shared" si="55"/>
        <v>8.19</v>
      </c>
    </row>
    <row r="146" spans="1:11" x14ac:dyDescent="0.35">
      <c r="A146" s="4" t="s">
        <v>6</v>
      </c>
      <c r="B146" s="5">
        <v>24082675</v>
      </c>
      <c r="C146">
        <v>188</v>
      </c>
      <c r="D146" s="13">
        <v>4590998</v>
      </c>
      <c r="E146">
        <v>36</v>
      </c>
      <c r="F146" s="5">
        <v>28673673</v>
      </c>
      <c r="G146">
        <v>224</v>
      </c>
      <c r="H146" s="13">
        <f t="shared" si="52"/>
        <v>4411949.0779999997</v>
      </c>
      <c r="I146" s="23">
        <f t="shared" si="53"/>
        <v>21.96</v>
      </c>
      <c r="J146" s="5">
        <f t="shared" si="54"/>
        <v>-179048.92200000025</v>
      </c>
      <c r="K146" s="22">
        <f t="shared" si="55"/>
        <v>14.04</v>
      </c>
    </row>
    <row r="147" spans="1:11" x14ac:dyDescent="0.35">
      <c r="A147" s="4" t="s">
        <v>85</v>
      </c>
      <c r="B147" s="5"/>
      <c r="D147" s="13">
        <v>53525932</v>
      </c>
      <c r="E147">
        <v>423</v>
      </c>
      <c r="F147" s="5">
        <v>53525932</v>
      </c>
      <c r="G147">
        <v>423</v>
      </c>
      <c r="H147" s="13">
        <f t="shared" si="52"/>
        <v>51438420.652000003</v>
      </c>
      <c r="I147" s="23">
        <f t="shared" si="53"/>
        <v>258.02999999999997</v>
      </c>
      <c r="J147" s="5">
        <f t="shared" si="54"/>
        <v>-2087511.3479999974</v>
      </c>
      <c r="K147" s="22">
        <f t="shared" si="55"/>
        <v>164.97000000000003</v>
      </c>
    </row>
    <row r="148" spans="1:11" x14ac:dyDescent="0.35">
      <c r="A148" s="1" t="s">
        <v>39</v>
      </c>
      <c r="B148" s="2"/>
      <c r="C148" s="3"/>
      <c r="D148" s="12"/>
      <c r="E148" s="3"/>
      <c r="F148" s="2"/>
      <c r="G148" s="3"/>
    </row>
    <row r="149" spans="1:11" x14ac:dyDescent="0.35">
      <c r="A149" s="4" t="s">
        <v>15</v>
      </c>
      <c r="B149" s="5">
        <v>104882422</v>
      </c>
      <c r="C149">
        <v>751</v>
      </c>
      <c r="D149" s="13">
        <v>15761970</v>
      </c>
      <c r="E149">
        <v>109</v>
      </c>
      <c r="F149" s="5">
        <v>120644392</v>
      </c>
      <c r="G149">
        <v>860</v>
      </c>
      <c r="H149" s="13">
        <f t="shared" ref="H149:H154" si="56">D149-(D149*0.039)</f>
        <v>15147253.17</v>
      </c>
      <c r="I149" s="23">
        <f t="shared" ref="I149:I154" si="57">E149-(E149*0.39)</f>
        <v>66.490000000000009</v>
      </c>
      <c r="J149" s="5">
        <f t="shared" ref="J149:J154" si="58">H149-D149</f>
        <v>-614716.83000000007</v>
      </c>
      <c r="K149" s="22">
        <f t="shared" ref="K149:K154" si="59">E149-I149</f>
        <v>42.509999999999991</v>
      </c>
    </row>
    <row r="150" spans="1:11" x14ac:dyDescent="0.35">
      <c r="A150" s="4" t="s">
        <v>4</v>
      </c>
      <c r="B150" s="5">
        <v>106902123</v>
      </c>
      <c r="C150">
        <v>626</v>
      </c>
      <c r="D150" s="13">
        <v>14729035</v>
      </c>
      <c r="E150">
        <v>92</v>
      </c>
      <c r="F150" s="5">
        <v>121631158</v>
      </c>
      <c r="G150">
        <v>718</v>
      </c>
      <c r="H150" s="13">
        <f t="shared" si="56"/>
        <v>14154602.635</v>
      </c>
      <c r="I150" s="23">
        <f t="shared" si="57"/>
        <v>56.12</v>
      </c>
      <c r="J150" s="5">
        <f t="shared" si="58"/>
        <v>-574432.36500000022</v>
      </c>
      <c r="K150" s="22">
        <f t="shared" si="59"/>
        <v>35.880000000000003</v>
      </c>
    </row>
    <row r="151" spans="1:11" x14ac:dyDescent="0.35">
      <c r="A151" s="4" t="s">
        <v>6</v>
      </c>
      <c r="B151" s="5">
        <v>93183195</v>
      </c>
      <c r="C151">
        <v>541</v>
      </c>
      <c r="D151" s="13">
        <v>18309641</v>
      </c>
      <c r="E151">
        <v>108</v>
      </c>
      <c r="F151" s="5">
        <v>111492836</v>
      </c>
      <c r="G151">
        <v>649</v>
      </c>
      <c r="H151" s="13">
        <f t="shared" si="56"/>
        <v>17595565.000999998</v>
      </c>
      <c r="I151" s="23">
        <f t="shared" si="57"/>
        <v>65.88</v>
      </c>
      <c r="J151" s="5">
        <f t="shared" si="58"/>
        <v>-714075.9990000017</v>
      </c>
      <c r="K151" s="22">
        <f t="shared" si="59"/>
        <v>42.120000000000005</v>
      </c>
    </row>
    <row r="152" spans="1:11" x14ac:dyDescent="0.35">
      <c r="A152" s="4" t="s">
        <v>7</v>
      </c>
      <c r="B152" s="5">
        <v>93770515</v>
      </c>
      <c r="C152">
        <v>771</v>
      </c>
      <c r="D152" s="13">
        <v>21308798</v>
      </c>
      <c r="E152">
        <v>176</v>
      </c>
      <c r="F152" s="5">
        <v>115079313</v>
      </c>
      <c r="G152">
        <v>947</v>
      </c>
      <c r="H152" s="13">
        <f t="shared" si="56"/>
        <v>20477754.877999999</v>
      </c>
      <c r="I152" s="23">
        <f t="shared" si="57"/>
        <v>107.36</v>
      </c>
      <c r="J152" s="5">
        <f t="shared" si="58"/>
        <v>-831043.12200000137</v>
      </c>
      <c r="K152" s="22">
        <f t="shared" si="59"/>
        <v>68.64</v>
      </c>
    </row>
    <row r="153" spans="1:11" x14ac:dyDescent="0.35">
      <c r="A153" s="4" t="s">
        <v>12</v>
      </c>
      <c r="B153" s="5">
        <v>84694099</v>
      </c>
      <c r="C153">
        <v>512</v>
      </c>
      <c r="D153" s="13">
        <v>12018609</v>
      </c>
      <c r="E153">
        <v>84</v>
      </c>
      <c r="F153" s="5">
        <v>96712708</v>
      </c>
      <c r="G153">
        <v>596</v>
      </c>
      <c r="H153" s="13">
        <f t="shared" si="56"/>
        <v>11549883.249</v>
      </c>
      <c r="I153" s="23">
        <f t="shared" si="57"/>
        <v>51.24</v>
      </c>
      <c r="J153" s="5">
        <f t="shared" si="58"/>
        <v>-468725.75100000016</v>
      </c>
      <c r="K153" s="22">
        <f t="shared" si="59"/>
        <v>32.76</v>
      </c>
    </row>
    <row r="154" spans="1:11" x14ac:dyDescent="0.35">
      <c r="A154" s="4" t="s">
        <v>103</v>
      </c>
      <c r="B154" s="5">
        <v>14360</v>
      </c>
      <c r="C154">
        <v>2</v>
      </c>
      <c r="D154" s="13">
        <v>139672188</v>
      </c>
      <c r="E154">
        <v>923</v>
      </c>
      <c r="F154" s="5">
        <v>139686548</v>
      </c>
      <c r="G154">
        <v>925</v>
      </c>
      <c r="H154" s="13">
        <f t="shared" si="56"/>
        <v>134224972.66800001</v>
      </c>
      <c r="I154" s="23">
        <f t="shared" si="57"/>
        <v>563.03</v>
      </c>
      <c r="J154" s="5">
        <f t="shared" si="58"/>
        <v>-5447215.3319999874</v>
      </c>
      <c r="K154" s="22">
        <f t="shared" si="59"/>
        <v>359.97</v>
      </c>
    </row>
    <row r="155" spans="1:11" x14ac:dyDescent="0.35">
      <c r="A155" s="1" t="s">
        <v>40</v>
      </c>
      <c r="B155" s="2"/>
      <c r="C155" s="3"/>
      <c r="D155" s="12"/>
      <c r="E155" s="3"/>
      <c r="F155" s="2"/>
      <c r="G155" s="3"/>
    </row>
    <row r="156" spans="1:11" x14ac:dyDescent="0.35">
      <c r="A156" s="4" t="s">
        <v>15</v>
      </c>
      <c r="B156" s="5">
        <v>146400655</v>
      </c>
      <c r="C156">
        <v>714</v>
      </c>
      <c r="D156" s="13">
        <v>20508164</v>
      </c>
      <c r="E156">
        <v>110</v>
      </c>
      <c r="F156" s="5">
        <v>166908819</v>
      </c>
      <c r="G156">
        <v>824</v>
      </c>
      <c r="H156" s="13">
        <f t="shared" ref="H156:H162" si="60">D156-(D156*0.039)</f>
        <v>19708345.603999998</v>
      </c>
      <c r="I156" s="23">
        <f t="shared" ref="I156:I162" si="61">E156-(E156*0.39)</f>
        <v>67.099999999999994</v>
      </c>
      <c r="J156" s="5">
        <f t="shared" ref="J156:J162" si="62">H156-D156</f>
        <v>-799818.39600000158</v>
      </c>
      <c r="K156" s="22">
        <f t="shared" ref="K156:K162" si="63">E156-I156</f>
        <v>42.900000000000006</v>
      </c>
    </row>
    <row r="157" spans="1:11" x14ac:dyDescent="0.35">
      <c r="A157" s="4" t="s">
        <v>4</v>
      </c>
      <c r="B157" s="5">
        <v>76044125</v>
      </c>
      <c r="C157">
        <v>399</v>
      </c>
      <c r="D157" s="13">
        <v>13040596</v>
      </c>
      <c r="E157">
        <v>65</v>
      </c>
      <c r="F157" s="5">
        <v>89084721</v>
      </c>
      <c r="G157">
        <v>464</v>
      </c>
      <c r="H157" s="13">
        <f t="shared" si="60"/>
        <v>12532012.755999999</v>
      </c>
      <c r="I157" s="23">
        <f t="shared" si="61"/>
        <v>39.65</v>
      </c>
      <c r="J157" s="5">
        <f t="shared" si="62"/>
        <v>-508583.24400000088</v>
      </c>
      <c r="K157" s="22">
        <f t="shared" si="63"/>
        <v>25.35</v>
      </c>
    </row>
    <row r="158" spans="1:11" x14ac:dyDescent="0.35">
      <c r="A158" s="4" t="s">
        <v>5</v>
      </c>
      <c r="B158" s="5">
        <v>175202741</v>
      </c>
      <c r="C158">
        <v>990</v>
      </c>
      <c r="D158" s="13">
        <v>24283539</v>
      </c>
      <c r="E158">
        <v>145</v>
      </c>
      <c r="F158" s="5">
        <v>199486280</v>
      </c>
      <c r="G158">
        <v>1135</v>
      </c>
      <c r="H158" s="13">
        <f t="shared" si="60"/>
        <v>23336480.978999998</v>
      </c>
      <c r="I158" s="23">
        <f t="shared" si="61"/>
        <v>88.449999999999989</v>
      </c>
      <c r="J158" s="5">
        <f t="shared" si="62"/>
        <v>-947058.02100000158</v>
      </c>
      <c r="K158" s="22">
        <f t="shared" si="63"/>
        <v>56.550000000000011</v>
      </c>
    </row>
    <row r="159" spans="1:11" x14ac:dyDescent="0.35">
      <c r="A159" s="4" t="s">
        <v>6</v>
      </c>
      <c r="B159" s="5">
        <v>106639550</v>
      </c>
      <c r="C159">
        <v>669</v>
      </c>
      <c r="D159" s="13">
        <v>15350148</v>
      </c>
      <c r="E159">
        <v>109</v>
      </c>
      <c r="F159" s="5">
        <v>121989698</v>
      </c>
      <c r="G159">
        <v>778</v>
      </c>
      <c r="H159" s="13">
        <f t="shared" si="60"/>
        <v>14751492.228</v>
      </c>
      <c r="I159" s="23">
        <f t="shared" si="61"/>
        <v>66.490000000000009</v>
      </c>
      <c r="J159" s="5">
        <f t="shared" si="62"/>
        <v>-598655.77199999988</v>
      </c>
      <c r="K159" s="22">
        <f t="shared" si="63"/>
        <v>42.509999999999991</v>
      </c>
    </row>
    <row r="160" spans="1:11" x14ac:dyDescent="0.35">
      <c r="A160" s="4" t="s">
        <v>7</v>
      </c>
      <c r="B160" s="5">
        <v>126951005</v>
      </c>
      <c r="C160">
        <v>846</v>
      </c>
      <c r="D160" s="13">
        <v>23782457</v>
      </c>
      <c r="E160">
        <v>156</v>
      </c>
      <c r="F160" s="5">
        <v>150733462</v>
      </c>
      <c r="G160">
        <v>1002</v>
      </c>
      <c r="H160" s="13">
        <f t="shared" si="60"/>
        <v>22854941.177000001</v>
      </c>
      <c r="I160" s="23">
        <f t="shared" si="61"/>
        <v>95.16</v>
      </c>
      <c r="J160" s="5">
        <f t="shared" si="62"/>
        <v>-927515.82299999893</v>
      </c>
      <c r="K160" s="22">
        <f t="shared" si="63"/>
        <v>60.84</v>
      </c>
    </row>
    <row r="161" spans="1:11" x14ac:dyDescent="0.35">
      <c r="A161" s="4" t="s">
        <v>12</v>
      </c>
      <c r="B161" s="5">
        <v>281868445</v>
      </c>
      <c r="C161">
        <v>1353</v>
      </c>
      <c r="D161" s="13">
        <v>43172229</v>
      </c>
      <c r="E161">
        <v>204</v>
      </c>
      <c r="F161" s="5">
        <v>325040674</v>
      </c>
      <c r="G161">
        <v>1557</v>
      </c>
      <c r="H161" s="13">
        <f t="shared" si="60"/>
        <v>41488512.068999998</v>
      </c>
      <c r="I161" s="23">
        <f t="shared" si="61"/>
        <v>124.44</v>
      </c>
      <c r="J161" s="5">
        <f t="shared" si="62"/>
        <v>-1683716.9310000017</v>
      </c>
      <c r="K161" s="22">
        <f t="shared" si="63"/>
        <v>79.56</v>
      </c>
    </row>
    <row r="162" spans="1:11" x14ac:dyDescent="0.35">
      <c r="A162" s="4" t="s">
        <v>85</v>
      </c>
      <c r="B162" s="5">
        <v>421211</v>
      </c>
      <c r="C162">
        <v>2</v>
      </c>
      <c r="D162" s="13">
        <v>254086471</v>
      </c>
      <c r="E162">
        <v>1445</v>
      </c>
      <c r="F162" s="5">
        <v>254507682</v>
      </c>
      <c r="G162">
        <v>1447</v>
      </c>
      <c r="H162" s="13">
        <f t="shared" si="60"/>
        <v>244177098.63100001</v>
      </c>
      <c r="I162" s="23">
        <f t="shared" si="61"/>
        <v>881.44999999999993</v>
      </c>
      <c r="J162" s="5">
        <f t="shared" si="62"/>
        <v>-9909372.3689999878</v>
      </c>
      <c r="K162" s="22">
        <f t="shared" si="63"/>
        <v>563.55000000000007</v>
      </c>
    </row>
    <row r="163" spans="1:11" x14ac:dyDescent="0.35">
      <c r="A163" s="1" t="s">
        <v>41</v>
      </c>
      <c r="B163" s="2"/>
      <c r="C163" s="3"/>
      <c r="D163" s="12"/>
      <c r="E163" s="3"/>
      <c r="F163" s="2"/>
      <c r="G163" s="3"/>
    </row>
    <row r="164" spans="1:11" x14ac:dyDescent="0.35">
      <c r="A164" s="4" t="s">
        <v>15</v>
      </c>
      <c r="B164" s="5">
        <v>58779394</v>
      </c>
      <c r="C164">
        <v>246</v>
      </c>
      <c r="D164" s="13">
        <v>15201696</v>
      </c>
      <c r="E164">
        <v>61</v>
      </c>
      <c r="F164" s="5">
        <v>73981090</v>
      </c>
      <c r="G164">
        <v>307</v>
      </c>
      <c r="H164" s="13">
        <f t="shared" ref="H164:H166" si="64">D164-(D164*0.039)</f>
        <v>14608829.856000001</v>
      </c>
      <c r="I164" s="23">
        <f t="shared" ref="I164:I166" si="65">E164-(E164*0.39)</f>
        <v>37.21</v>
      </c>
      <c r="J164" s="5">
        <f t="shared" ref="J164:J166" si="66">H164-D164</f>
        <v>-592866.14399999939</v>
      </c>
      <c r="K164" s="22">
        <f t="shared" ref="K164:K166" si="67">E164-I164</f>
        <v>23.79</v>
      </c>
    </row>
    <row r="165" spans="1:11" x14ac:dyDescent="0.35">
      <c r="A165" s="4" t="s">
        <v>4</v>
      </c>
      <c r="B165" s="5">
        <v>100772375</v>
      </c>
      <c r="C165">
        <v>667</v>
      </c>
      <c r="D165" s="13">
        <v>23262241</v>
      </c>
      <c r="E165">
        <v>166</v>
      </c>
      <c r="F165" s="5">
        <v>124034616</v>
      </c>
      <c r="G165">
        <v>833</v>
      </c>
      <c r="H165" s="13">
        <f t="shared" si="64"/>
        <v>22355013.601</v>
      </c>
      <c r="I165" s="23">
        <f t="shared" si="65"/>
        <v>101.25999999999999</v>
      </c>
      <c r="J165" s="5">
        <f t="shared" si="66"/>
        <v>-907227.39900000021</v>
      </c>
      <c r="K165" s="22">
        <f t="shared" si="67"/>
        <v>64.740000000000009</v>
      </c>
    </row>
    <row r="166" spans="1:11" x14ac:dyDescent="0.35">
      <c r="A166" s="4" t="s">
        <v>85</v>
      </c>
      <c r="B166" s="5">
        <v>210101</v>
      </c>
      <c r="C166">
        <v>1</v>
      </c>
      <c r="D166" s="13">
        <v>49450760</v>
      </c>
      <c r="E166">
        <v>260</v>
      </c>
      <c r="F166" s="5">
        <v>49660861</v>
      </c>
      <c r="G166">
        <v>261</v>
      </c>
      <c r="H166" s="13">
        <f t="shared" si="64"/>
        <v>47522180.359999999</v>
      </c>
      <c r="I166" s="23">
        <f t="shared" si="65"/>
        <v>158.6</v>
      </c>
      <c r="J166" s="5">
        <f t="shared" si="66"/>
        <v>-1928579.6400000006</v>
      </c>
      <c r="K166" s="22">
        <f t="shared" si="67"/>
        <v>101.4</v>
      </c>
    </row>
    <row r="167" spans="1:11" x14ac:dyDescent="0.35">
      <c r="A167" s="1" t="s">
        <v>111</v>
      </c>
      <c r="B167" s="2"/>
      <c r="C167" s="3"/>
      <c r="D167" s="12"/>
      <c r="E167" s="3"/>
      <c r="F167" s="2"/>
      <c r="G167" s="3"/>
    </row>
    <row r="168" spans="1:11" x14ac:dyDescent="0.35">
      <c r="A168" s="4" t="s">
        <v>10</v>
      </c>
      <c r="B168" s="5">
        <v>621245</v>
      </c>
      <c r="C168">
        <v>42</v>
      </c>
      <c r="D168" s="13">
        <v>815473</v>
      </c>
      <c r="E168">
        <v>26</v>
      </c>
      <c r="F168" s="5">
        <v>1436718</v>
      </c>
      <c r="G168">
        <v>68</v>
      </c>
      <c r="H168" s="13">
        <f>D168-(D168*0.039)</f>
        <v>783669.55299999996</v>
      </c>
      <c r="I168" s="23">
        <f>E168-(E168*0.39)</f>
        <v>15.86</v>
      </c>
      <c r="J168" s="5">
        <f>H168-D168</f>
        <v>-31803.447000000044</v>
      </c>
      <c r="K168" s="22">
        <f>E168-I168</f>
        <v>10.14</v>
      </c>
    </row>
    <row r="169" spans="1:11" x14ac:dyDescent="0.35">
      <c r="A169" s="1" t="s">
        <v>42</v>
      </c>
      <c r="B169" s="2"/>
      <c r="C169" s="3"/>
      <c r="D169" s="12"/>
      <c r="E169" s="3"/>
      <c r="F169" s="2"/>
      <c r="G169" s="3"/>
    </row>
    <row r="170" spans="1:11" x14ac:dyDescent="0.35">
      <c r="A170" s="4" t="s">
        <v>15</v>
      </c>
      <c r="B170" s="5">
        <v>124576444</v>
      </c>
      <c r="C170">
        <v>519</v>
      </c>
      <c r="D170" s="13">
        <v>14845182</v>
      </c>
      <c r="E170">
        <v>66</v>
      </c>
      <c r="F170" s="5">
        <v>139421626</v>
      </c>
      <c r="G170">
        <v>585</v>
      </c>
      <c r="H170" s="13">
        <f t="shared" ref="H170:H175" si="68">D170-(D170*0.039)</f>
        <v>14266219.902000001</v>
      </c>
      <c r="I170" s="23">
        <f t="shared" ref="I170:I175" si="69">E170-(E170*0.39)</f>
        <v>40.26</v>
      </c>
      <c r="J170" s="5">
        <f t="shared" ref="J170:J175" si="70">H170-D170</f>
        <v>-578962.0979999993</v>
      </c>
      <c r="K170" s="22">
        <f t="shared" ref="K170:K175" si="71">E170-I170</f>
        <v>25.740000000000002</v>
      </c>
    </row>
    <row r="171" spans="1:11" x14ac:dyDescent="0.35">
      <c r="A171" s="4" t="s">
        <v>4</v>
      </c>
      <c r="B171" s="5">
        <v>27576157</v>
      </c>
      <c r="C171">
        <v>90</v>
      </c>
      <c r="D171" s="13">
        <v>5634916</v>
      </c>
      <c r="E171">
        <v>18</v>
      </c>
      <c r="F171" s="5">
        <v>33211073</v>
      </c>
      <c r="G171">
        <v>108</v>
      </c>
      <c r="H171" s="13">
        <f t="shared" si="68"/>
        <v>5415154.2759999996</v>
      </c>
      <c r="I171" s="23">
        <f t="shared" si="69"/>
        <v>10.98</v>
      </c>
      <c r="J171" s="5">
        <f t="shared" si="70"/>
        <v>-219761.72400000039</v>
      </c>
      <c r="K171" s="22">
        <f t="shared" si="71"/>
        <v>7.02</v>
      </c>
    </row>
    <row r="172" spans="1:11" x14ac:dyDescent="0.35">
      <c r="A172" s="4" t="s">
        <v>5</v>
      </c>
      <c r="B172" s="5">
        <v>2163532</v>
      </c>
      <c r="C172">
        <v>6</v>
      </c>
      <c r="D172" s="13"/>
      <c r="F172" s="5">
        <v>2163532</v>
      </c>
      <c r="G172">
        <v>6</v>
      </c>
      <c r="H172" s="13">
        <f t="shared" si="68"/>
        <v>0</v>
      </c>
      <c r="I172" s="23">
        <f t="shared" si="69"/>
        <v>0</v>
      </c>
      <c r="J172" s="5">
        <f t="shared" si="70"/>
        <v>0</v>
      </c>
      <c r="K172" s="22">
        <f t="shared" si="71"/>
        <v>0</v>
      </c>
    </row>
    <row r="173" spans="1:11" x14ac:dyDescent="0.35">
      <c r="A173" s="4" t="s">
        <v>7</v>
      </c>
      <c r="B173" s="5">
        <v>167641145</v>
      </c>
      <c r="C173">
        <v>538</v>
      </c>
      <c r="D173" s="13">
        <v>16009337</v>
      </c>
      <c r="E173">
        <v>54</v>
      </c>
      <c r="F173" s="5">
        <v>183650482</v>
      </c>
      <c r="G173">
        <v>592</v>
      </c>
      <c r="H173" s="13">
        <f t="shared" si="68"/>
        <v>15384972.857000001</v>
      </c>
      <c r="I173" s="23">
        <f t="shared" si="69"/>
        <v>32.94</v>
      </c>
      <c r="J173" s="5">
        <f t="shared" si="70"/>
        <v>-624364.14299999923</v>
      </c>
      <c r="K173" s="22">
        <f t="shared" si="71"/>
        <v>21.060000000000002</v>
      </c>
    </row>
    <row r="174" spans="1:11" x14ac:dyDescent="0.35">
      <c r="A174" s="4" t="s">
        <v>12</v>
      </c>
      <c r="B174" s="5">
        <v>58439208</v>
      </c>
      <c r="C174">
        <v>288</v>
      </c>
      <c r="D174" s="13">
        <v>8937832</v>
      </c>
      <c r="E174">
        <v>47</v>
      </c>
      <c r="F174" s="5">
        <v>67377040</v>
      </c>
      <c r="G174">
        <v>335</v>
      </c>
      <c r="H174" s="13">
        <f t="shared" si="68"/>
        <v>8589256.5519999992</v>
      </c>
      <c r="I174" s="23">
        <f t="shared" si="69"/>
        <v>28.669999999999998</v>
      </c>
      <c r="J174" s="5">
        <f t="shared" si="70"/>
        <v>-348575.44800000079</v>
      </c>
      <c r="K174" s="22">
        <f t="shared" si="71"/>
        <v>18.330000000000002</v>
      </c>
    </row>
    <row r="175" spans="1:11" x14ac:dyDescent="0.35">
      <c r="A175" s="4" t="s">
        <v>85</v>
      </c>
      <c r="B175" s="5">
        <v>52787</v>
      </c>
      <c r="C175">
        <v>1</v>
      </c>
      <c r="D175" s="13">
        <v>74466450</v>
      </c>
      <c r="E175">
        <v>284</v>
      </c>
      <c r="F175" s="5">
        <v>74519237</v>
      </c>
      <c r="G175">
        <v>285</v>
      </c>
      <c r="H175" s="13">
        <f t="shared" si="68"/>
        <v>71562258.450000003</v>
      </c>
      <c r="I175" s="23">
        <f t="shared" si="69"/>
        <v>173.24</v>
      </c>
      <c r="J175" s="5">
        <f t="shared" si="70"/>
        <v>-2904191.549999997</v>
      </c>
      <c r="K175" s="22">
        <f t="shared" si="71"/>
        <v>110.75999999999999</v>
      </c>
    </row>
    <row r="176" spans="1:11" x14ac:dyDescent="0.35">
      <c r="A176" s="1" t="s">
        <v>43</v>
      </c>
      <c r="B176" s="2"/>
      <c r="C176" s="3"/>
      <c r="D176" s="12"/>
      <c r="E176" s="3"/>
      <c r="F176" s="2"/>
      <c r="G176" s="3"/>
    </row>
    <row r="177" spans="1:11" x14ac:dyDescent="0.35">
      <c r="A177" s="4" t="s">
        <v>15</v>
      </c>
      <c r="B177" s="5">
        <v>11072528</v>
      </c>
      <c r="C177">
        <v>53</v>
      </c>
      <c r="D177" s="13">
        <v>2153942</v>
      </c>
      <c r="E177">
        <v>15</v>
      </c>
      <c r="F177" s="5">
        <v>13226470</v>
      </c>
      <c r="G177">
        <v>68</v>
      </c>
      <c r="H177" s="13">
        <f t="shared" ref="H177:H183" si="72">D177-(D177*0.039)</f>
        <v>2069938.2620000001</v>
      </c>
      <c r="I177" s="23">
        <f t="shared" ref="I177:I183" si="73">E177-(E177*0.39)</f>
        <v>9.1499999999999986</v>
      </c>
      <c r="J177" s="5">
        <f t="shared" ref="J177:J183" si="74">H177-D177</f>
        <v>-84003.737999999896</v>
      </c>
      <c r="K177" s="22">
        <f t="shared" ref="K177:K183" si="75">E177-I177</f>
        <v>5.8500000000000014</v>
      </c>
    </row>
    <row r="178" spans="1:11" x14ac:dyDescent="0.35">
      <c r="A178" s="4" t="s">
        <v>4</v>
      </c>
      <c r="B178" s="5">
        <v>10527528</v>
      </c>
      <c r="C178">
        <v>43</v>
      </c>
      <c r="D178" s="13">
        <v>642903</v>
      </c>
      <c r="E178">
        <v>3</v>
      </c>
      <c r="F178" s="5">
        <v>11170431</v>
      </c>
      <c r="G178">
        <v>46</v>
      </c>
      <c r="H178" s="13">
        <f t="shared" si="72"/>
        <v>617829.78300000005</v>
      </c>
      <c r="I178" s="23">
        <f t="shared" si="73"/>
        <v>1.83</v>
      </c>
      <c r="J178" s="5">
        <f t="shared" si="74"/>
        <v>-25073.216999999946</v>
      </c>
      <c r="K178" s="22">
        <f t="shared" si="75"/>
        <v>1.17</v>
      </c>
    </row>
    <row r="179" spans="1:11" x14ac:dyDescent="0.35">
      <c r="A179" s="4" t="s">
        <v>5</v>
      </c>
      <c r="B179" s="5">
        <v>6966103</v>
      </c>
      <c r="C179">
        <v>23</v>
      </c>
      <c r="D179" s="13"/>
      <c r="F179" s="5">
        <v>6966103</v>
      </c>
      <c r="G179">
        <v>23</v>
      </c>
      <c r="H179" s="13">
        <f t="shared" si="72"/>
        <v>0</v>
      </c>
      <c r="I179" s="23">
        <f t="shared" si="73"/>
        <v>0</v>
      </c>
      <c r="J179" s="5">
        <f t="shared" si="74"/>
        <v>0</v>
      </c>
      <c r="K179" s="22">
        <f t="shared" si="75"/>
        <v>0</v>
      </c>
    </row>
    <row r="180" spans="1:11" x14ac:dyDescent="0.35">
      <c r="A180" s="4" t="s">
        <v>6</v>
      </c>
      <c r="B180" s="5">
        <v>7604629</v>
      </c>
      <c r="C180">
        <v>23</v>
      </c>
      <c r="D180" s="13">
        <v>648000</v>
      </c>
      <c r="E180">
        <v>2</v>
      </c>
      <c r="F180" s="5">
        <v>8252629</v>
      </c>
      <c r="G180">
        <v>25</v>
      </c>
      <c r="H180" s="13">
        <f t="shared" si="72"/>
        <v>622728</v>
      </c>
      <c r="I180" s="23">
        <f t="shared" si="73"/>
        <v>1.22</v>
      </c>
      <c r="J180" s="5">
        <f t="shared" si="74"/>
        <v>-25272</v>
      </c>
      <c r="K180" s="22">
        <f t="shared" si="75"/>
        <v>0.78</v>
      </c>
    </row>
    <row r="181" spans="1:11" x14ac:dyDescent="0.35">
      <c r="A181" s="4" t="s">
        <v>23</v>
      </c>
      <c r="B181" s="5">
        <v>449494</v>
      </c>
      <c r="C181">
        <v>1</v>
      </c>
      <c r="D181" s="13"/>
      <c r="F181" s="5">
        <v>449494</v>
      </c>
      <c r="G181">
        <v>1</v>
      </c>
      <c r="H181" s="13">
        <f t="shared" si="72"/>
        <v>0</v>
      </c>
      <c r="I181" s="23">
        <f t="shared" si="73"/>
        <v>0</v>
      </c>
      <c r="J181" s="5">
        <f t="shared" si="74"/>
        <v>0</v>
      </c>
      <c r="K181" s="22">
        <f t="shared" si="75"/>
        <v>0</v>
      </c>
    </row>
    <row r="182" spans="1:11" x14ac:dyDescent="0.35">
      <c r="A182" s="4" t="s">
        <v>13</v>
      </c>
      <c r="B182" s="5">
        <v>10828853</v>
      </c>
      <c r="C182">
        <v>44</v>
      </c>
      <c r="D182" s="13">
        <v>1621210</v>
      </c>
      <c r="E182">
        <v>4</v>
      </c>
      <c r="F182" s="5">
        <v>12450063</v>
      </c>
      <c r="G182">
        <v>48</v>
      </c>
      <c r="H182" s="13">
        <f t="shared" si="72"/>
        <v>1557982.81</v>
      </c>
      <c r="I182" s="23">
        <f t="shared" si="73"/>
        <v>2.44</v>
      </c>
      <c r="J182" s="5">
        <f t="shared" si="74"/>
        <v>-63227.189999999944</v>
      </c>
      <c r="K182" s="22">
        <f t="shared" si="75"/>
        <v>1.56</v>
      </c>
    </row>
    <row r="183" spans="1:11" x14ac:dyDescent="0.35">
      <c r="A183" s="4" t="s">
        <v>85</v>
      </c>
      <c r="B183" s="5"/>
      <c r="D183" s="13">
        <v>9673451</v>
      </c>
      <c r="E183">
        <v>44</v>
      </c>
      <c r="F183" s="5">
        <v>9673451</v>
      </c>
      <c r="G183">
        <v>44</v>
      </c>
      <c r="H183" s="13">
        <f t="shared" si="72"/>
        <v>9296186.4110000003</v>
      </c>
      <c r="I183" s="23">
        <f t="shared" si="73"/>
        <v>26.84</v>
      </c>
      <c r="J183" s="5">
        <f t="shared" si="74"/>
        <v>-377264.58899999969</v>
      </c>
      <c r="K183" s="22">
        <f t="shared" si="75"/>
        <v>17.16</v>
      </c>
    </row>
    <row r="184" spans="1:11" x14ac:dyDescent="0.35">
      <c r="A184" s="1" t="s">
        <v>44</v>
      </c>
      <c r="B184" s="2"/>
      <c r="C184" s="3"/>
      <c r="D184" s="12"/>
      <c r="E184" s="3"/>
      <c r="F184" s="2"/>
      <c r="G184" s="3"/>
    </row>
    <row r="185" spans="1:11" x14ac:dyDescent="0.35">
      <c r="A185" s="4" t="s">
        <v>15</v>
      </c>
      <c r="B185" s="5">
        <v>64852288</v>
      </c>
      <c r="C185">
        <v>553</v>
      </c>
      <c r="D185" s="13">
        <v>13585129</v>
      </c>
      <c r="E185">
        <v>136</v>
      </c>
      <c r="F185" s="5">
        <v>78437417</v>
      </c>
      <c r="G185">
        <v>689</v>
      </c>
      <c r="H185" s="13">
        <f t="shared" ref="H185:H194" si="76">D185-(D185*0.039)</f>
        <v>13055308.969000001</v>
      </c>
      <c r="I185" s="23">
        <f t="shared" ref="I185:I194" si="77">E185-(E185*0.39)</f>
        <v>82.960000000000008</v>
      </c>
      <c r="J185" s="5">
        <f t="shared" ref="J185:J194" si="78">H185-D185</f>
        <v>-529820.03099999949</v>
      </c>
      <c r="K185" s="22">
        <f t="shared" ref="K185:K194" si="79">E185-I185</f>
        <v>53.039999999999992</v>
      </c>
    </row>
    <row r="186" spans="1:11" x14ac:dyDescent="0.35">
      <c r="A186" s="4" t="s">
        <v>4</v>
      </c>
      <c r="B186" s="5">
        <v>81434710</v>
      </c>
      <c r="C186">
        <v>606</v>
      </c>
      <c r="D186" s="13">
        <v>13808690</v>
      </c>
      <c r="E186">
        <v>122</v>
      </c>
      <c r="F186" s="5">
        <v>95243400</v>
      </c>
      <c r="G186">
        <v>728</v>
      </c>
      <c r="H186" s="13">
        <f t="shared" si="76"/>
        <v>13270151.09</v>
      </c>
      <c r="I186" s="23">
        <f t="shared" si="77"/>
        <v>74.42</v>
      </c>
      <c r="J186" s="5">
        <f t="shared" si="78"/>
        <v>-538538.91000000015</v>
      </c>
      <c r="K186" s="22">
        <f t="shared" si="79"/>
        <v>47.58</v>
      </c>
    </row>
    <row r="187" spans="1:11" x14ac:dyDescent="0.35">
      <c r="A187" s="4" t="s">
        <v>5</v>
      </c>
      <c r="B187" s="5">
        <v>2938071</v>
      </c>
      <c r="C187">
        <v>17</v>
      </c>
      <c r="D187" s="13">
        <v>983144</v>
      </c>
      <c r="E187">
        <v>8</v>
      </c>
      <c r="F187" s="5">
        <v>3921215</v>
      </c>
      <c r="G187">
        <v>25</v>
      </c>
      <c r="H187" s="13">
        <f t="shared" si="76"/>
        <v>944801.38399999996</v>
      </c>
      <c r="I187" s="23">
        <f t="shared" si="77"/>
        <v>4.88</v>
      </c>
      <c r="J187" s="5">
        <f t="shared" si="78"/>
        <v>-38342.616000000038</v>
      </c>
      <c r="K187" s="22">
        <f t="shared" si="79"/>
        <v>3.12</v>
      </c>
    </row>
    <row r="188" spans="1:11" x14ac:dyDescent="0.35">
      <c r="A188" s="4" t="s">
        <v>6</v>
      </c>
      <c r="B188" s="5">
        <v>22593837</v>
      </c>
      <c r="C188">
        <v>155</v>
      </c>
      <c r="D188" s="13">
        <v>5942538</v>
      </c>
      <c r="E188">
        <v>34</v>
      </c>
      <c r="F188" s="5">
        <v>28536375</v>
      </c>
      <c r="G188">
        <v>189</v>
      </c>
      <c r="H188" s="13">
        <f t="shared" si="76"/>
        <v>5710779.0180000002</v>
      </c>
      <c r="I188" s="23">
        <f t="shared" si="77"/>
        <v>20.740000000000002</v>
      </c>
      <c r="J188" s="5">
        <f t="shared" si="78"/>
        <v>-231758.98199999984</v>
      </c>
      <c r="K188" s="22">
        <f t="shared" si="79"/>
        <v>13.259999999999998</v>
      </c>
    </row>
    <row r="189" spans="1:11" x14ac:dyDescent="0.35">
      <c r="A189" s="4" t="s">
        <v>7</v>
      </c>
      <c r="B189" s="5">
        <v>63020813</v>
      </c>
      <c r="C189">
        <v>460</v>
      </c>
      <c r="D189" s="13">
        <v>11836694</v>
      </c>
      <c r="E189">
        <v>87</v>
      </c>
      <c r="F189" s="5">
        <v>74857507</v>
      </c>
      <c r="G189">
        <v>547</v>
      </c>
      <c r="H189" s="13">
        <f t="shared" si="76"/>
        <v>11375062.934</v>
      </c>
      <c r="I189" s="23">
        <f t="shared" si="77"/>
        <v>53.07</v>
      </c>
      <c r="J189" s="5">
        <f t="shared" si="78"/>
        <v>-461631.06599999964</v>
      </c>
      <c r="K189" s="22">
        <f t="shared" si="79"/>
        <v>33.93</v>
      </c>
    </row>
    <row r="190" spans="1:11" x14ac:dyDescent="0.35">
      <c r="A190" s="4" t="s">
        <v>12</v>
      </c>
      <c r="B190" s="5">
        <v>4342371</v>
      </c>
      <c r="C190">
        <v>20</v>
      </c>
      <c r="D190" s="13">
        <v>3270218</v>
      </c>
      <c r="E190">
        <v>13</v>
      </c>
      <c r="F190" s="5">
        <v>7612589</v>
      </c>
      <c r="G190">
        <v>33</v>
      </c>
      <c r="H190" s="13">
        <f t="shared" si="76"/>
        <v>3142679.4980000001</v>
      </c>
      <c r="I190" s="23">
        <f t="shared" si="77"/>
        <v>7.93</v>
      </c>
      <c r="J190" s="5">
        <f t="shared" si="78"/>
        <v>-127538.50199999986</v>
      </c>
      <c r="K190" s="22">
        <f t="shared" si="79"/>
        <v>5.07</v>
      </c>
    </row>
    <row r="191" spans="1:11" x14ac:dyDescent="0.35">
      <c r="A191" s="4" t="s">
        <v>8</v>
      </c>
      <c r="B191" s="5">
        <v>59539806</v>
      </c>
      <c r="C191">
        <v>335</v>
      </c>
      <c r="D191" s="13">
        <v>11995783</v>
      </c>
      <c r="E191">
        <v>72</v>
      </c>
      <c r="F191" s="5">
        <v>71535589</v>
      </c>
      <c r="G191">
        <v>407</v>
      </c>
      <c r="H191" s="13">
        <f t="shared" si="76"/>
        <v>11527947.463</v>
      </c>
      <c r="I191" s="23">
        <f t="shared" si="77"/>
        <v>43.92</v>
      </c>
      <c r="J191" s="5">
        <f t="shared" si="78"/>
        <v>-467835.53700000048</v>
      </c>
      <c r="K191" s="22">
        <f t="shared" si="79"/>
        <v>28.08</v>
      </c>
    </row>
    <row r="192" spans="1:11" x14ac:dyDescent="0.35">
      <c r="A192" s="4" t="s">
        <v>23</v>
      </c>
      <c r="B192" s="5">
        <v>46270683</v>
      </c>
      <c r="C192">
        <v>316</v>
      </c>
      <c r="D192" s="13">
        <v>12413377</v>
      </c>
      <c r="E192">
        <v>91</v>
      </c>
      <c r="F192" s="5">
        <v>58684060</v>
      </c>
      <c r="G192">
        <v>407</v>
      </c>
      <c r="H192" s="13">
        <f t="shared" si="76"/>
        <v>11929255.297</v>
      </c>
      <c r="I192" s="23">
        <f t="shared" si="77"/>
        <v>55.51</v>
      </c>
      <c r="J192" s="5">
        <f t="shared" si="78"/>
        <v>-484121.70299999975</v>
      </c>
      <c r="K192" s="22">
        <f t="shared" si="79"/>
        <v>35.49</v>
      </c>
    </row>
    <row r="193" spans="1:11" x14ac:dyDescent="0.35">
      <c r="A193" s="4" t="s">
        <v>13</v>
      </c>
      <c r="B193" s="5">
        <v>44730021</v>
      </c>
      <c r="C193">
        <v>292</v>
      </c>
      <c r="D193" s="13">
        <v>8830734</v>
      </c>
      <c r="E193">
        <v>67</v>
      </c>
      <c r="F193" s="5">
        <v>53560755</v>
      </c>
      <c r="G193">
        <v>359</v>
      </c>
      <c r="H193" s="13">
        <f t="shared" si="76"/>
        <v>8486335.3739999998</v>
      </c>
      <c r="I193" s="23">
        <f t="shared" si="77"/>
        <v>40.869999999999997</v>
      </c>
      <c r="J193" s="5">
        <f t="shared" si="78"/>
        <v>-344398.62600000016</v>
      </c>
      <c r="K193" s="22">
        <f t="shared" si="79"/>
        <v>26.130000000000003</v>
      </c>
    </row>
    <row r="194" spans="1:11" x14ac:dyDescent="0.35">
      <c r="A194" s="4" t="s">
        <v>85</v>
      </c>
      <c r="B194" s="5">
        <v>9575</v>
      </c>
      <c r="C194">
        <v>1</v>
      </c>
      <c r="D194" s="13">
        <v>110368981</v>
      </c>
      <c r="E194">
        <v>801</v>
      </c>
      <c r="F194" s="5">
        <v>110378556</v>
      </c>
      <c r="G194">
        <v>802</v>
      </c>
      <c r="H194" s="13">
        <f t="shared" si="76"/>
        <v>106064590.741</v>
      </c>
      <c r="I194" s="23">
        <f t="shared" si="77"/>
        <v>488.61</v>
      </c>
      <c r="J194" s="5">
        <f t="shared" si="78"/>
        <v>-4304390.2590000033</v>
      </c>
      <c r="K194" s="22">
        <f t="shared" si="79"/>
        <v>312.39</v>
      </c>
    </row>
    <row r="195" spans="1:11" x14ac:dyDescent="0.35">
      <c r="A195" s="1" t="s">
        <v>45</v>
      </c>
      <c r="B195" s="2"/>
      <c r="C195" s="3"/>
      <c r="D195" s="12"/>
      <c r="E195" s="3"/>
      <c r="F195" s="2"/>
      <c r="G195" s="3"/>
    </row>
    <row r="196" spans="1:11" x14ac:dyDescent="0.35">
      <c r="A196" s="4" t="s">
        <v>15</v>
      </c>
      <c r="B196" s="5">
        <v>58934484</v>
      </c>
      <c r="C196">
        <v>361</v>
      </c>
      <c r="D196" s="13">
        <v>7699197</v>
      </c>
      <c r="E196">
        <v>51</v>
      </c>
      <c r="F196" s="5">
        <v>66633681</v>
      </c>
      <c r="G196">
        <v>412</v>
      </c>
      <c r="H196" s="13">
        <f t="shared" ref="H196:H201" si="80">D196-(D196*0.039)</f>
        <v>7398928.3169999998</v>
      </c>
      <c r="I196" s="23">
        <f t="shared" ref="I196:I201" si="81">E196-(E196*0.39)</f>
        <v>31.11</v>
      </c>
      <c r="J196" s="5">
        <f t="shared" ref="J196:J201" si="82">H196-D196</f>
        <v>-300268.68300000019</v>
      </c>
      <c r="K196" s="22">
        <f t="shared" ref="K196:K201" si="83">E196-I196</f>
        <v>19.89</v>
      </c>
    </row>
    <row r="197" spans="1:11" x14ac:dyDescent="0.35">
      <c r="A197" s="4" t="s">
        <v>4</v>
      </c>
      <c r="B197" s="5">
        <v>12310598</v>
      </c>
      <c r="C197">
        <v>49</v>
      </c>
      <c r="D197" s="13">
        <v>1244846</v>
      </c>
      <c r="E197">
        <v>5</v>
      </c>
      <c r="F197" s="5">
        <v>13555444</v>
      </c>
      <c r="G197">
        <v>54</v>
      </c>
      <c r="H197" s="13">
        <f t="shared" si="80"/>
        <v>1196297.0060000001</v>
      </c>
      <c r="I197" s="23">
        <f t="shared" si="81"/>
        <v>3.05</v>
      </c>
      <c r="J197" s="5">
        <f t="shared" si="82"/>
        <v>-48548.993999999948</v>
      </c>
      <c r="K197" s="22">
        <f t="shared" si="83"/>
        <v>1.9500000000000002</v>
      </c>
    </row>
    <row r="198" spans="1:11" x14ac:dyDescent="0.35">
      <c r="A198" s="4" t="s">
        <v>12</v>
      </c>
      <c r="B198" s="5">
        <v>35132656</v>
      </c>
      <c r="C198">
        <v>140</v>
      </c>
      <c r="D198" s="13">
        <v>6596309</v>
      </c>
      <c r="E198">
        <v>26</v>
      </c>
      <c r="F198" s="5">
        <v>41728965</v>
      </c>
      <c r="G198">
        <v>166</v>
      </c>
      <c r="H198" s="13">
        <f t="shared" si="80"/>
        <v>6339052.949</v>
      </c>
      <c r="I198" s="23">
        <f t="shared" si="81"/>
        <v>15.86</v>
      </c>
      <c r="J198" s="5">
        <f t="shared" si="82"/>
        <v>-257256.05099999998</v>
      </c>
      <c r="K198" s="22">
        <f t="shared" si="83"/>
        <v>10.14</v>
      </c>
    </row>
    <row r="199" spans="1:11" x14ac:dyDescent="0.35">
      <c r="A199" s="4" t="s">
        <v>8</v>
      </c>
      <c r="B199" s="5">
        <v>103079949</v>
      </c>
      <c r="C199">
        <v>664</v>
      </c>
      <c r="D199" s="13">
        <v>13641703</v>
      </c>
      <c r="E199">
        <v>97</v>
      </c>
      <c r="F199" s="5">
        <v>116721652</v>
      </c>
      <c r="G199">
        <v>761</v>
      </c>
      <c r="H199" s="13">
        <f t="shared" si="80"/>
        <v>13109676.583000001</v>
      </c>
      <c r="I199" s="23">
        <f t="shared" si="81"/>
        <v>59.17</v>
      </c>
      <c r="J199" s="5">
        <f t="shared" si="82"/>
        <v>-532026.41699999943</v>
      </c>
      <c r="K199" s="22">
        <f t="shared" si="83"/>
        <v>37.83</v>
      </c>
    </row>
    <row r="200" spans="1:11" x14ac:dyDescent="0.35">
      <c r="A200" s="4" t="s">
        <v>23</v>
      </c>
      <c r="B200" s="5">
        <v>63507386</v>
      </c>
      <c r="C200">
        <v>358</v>
      </c>
      <c r="D200" s="13">
        <v>10267912</v>
      </c>
      <c r="E200">
        <v>61</v>
      </c>
      <c r="F200" s="5">
        <v>73775298</v>
      </c>
      <c r="G200">
        <v>419</v>
      </c>
      <c r="H200" s="13">
        <f t="shared" si="80"/>
        <v>9867463.432</v>
      </c>
      <c r="I200" s="23">
        <f t="shared" si="81"/>
        <v>37.21</v>
      </c>
      <c r="J200" s="5">
        <f t="shared" si="82"/>
        <v>-400448.56799999997</v>
      </c>
      <c r="K200" s="22">
        <f t="shared" si="83"/>
        <v>23.79</v>
      </c>
    </row>
    <row r="201" spans="1:11" x14ac:dyDescent="0.35">
      <c r="A201" s="4" t="s">
        <v>85</v>
      </c>
      <c r="B201" s="5"/>
      <c r="D201" s="13">
        <v>66087002</v>
      </c>
      <c r="E201">
        <v>360</v>
      </c>
      <c r="F201" s="5">
        <v>66087002</v>
      </c>
      <c r="G201">
        <v>360</v>
      </c>
      <c r="H201" s="13">
        <f t="shared" si="80"/>
        <v>63509608.921999998</v>
      </c>
      <c r="I201" s="23">
        <f t="shared" si="81"/>
        <v>219.6</v>
      </c>
      <c r="J201" s="5">
        <f t="shared" si="82"/>
        <v>-2577393.0780000016</v>
      </c>
      <c r="K201" s="22">
        <f t="shared" si="83"/>
        <v>140.4</v>
      </c>
    </row>
    <row r="202" spans="1:11" x14ac:dyDescent="0.35">
      <c r="A202" s="1" t="s">
        <v>46</v>
      </c>
      <c r="B202" s="2"/>
      <c r="C202" s="3"/>
      <c r="D202" s="12"/>
      <c r="E202" s="3"/>
      <c r="F202" s="2"/>
      <c r="G202" s="3"/>
    </row>
    <row r="203" spans="1:11" x14ac:dyDescent="0.35">
      <c r="A203" s="4" t="s">
        <v>15</v>
      </c>
      <c r="B203" s="5">
        <v>110096996</v>
      </c>
      <c r="C203">
        <v>697</v>
      </c>
      <c r="D203" s="13">
        <v>22324946</v>
      </c>
      <c r="E203">
        <v>139</v>
      </c>
      <c r="F203" s="5">
        <v>132421942</v>
      </c>
      <c r="G203">
        <v>836</v>
      </c>
      <c r="H203" s="13">
        <f t="shared" ref="H203:H207" si="84">D203-(D203*0.039)</f>
        <v>21454273.105999999</v>
      </c>
      <c r="I203" s="23">
        <f t="shared" ref="I203:I207" si="85">E203-(E203*0.39)</f>
        <v>84.789999999999992</v>
      </c>
      <c r="J203" s="5">
        <f t="shared" ref="J203:J207" si="86">H203-D203</f>
        <v>-870672.89400000125</v>
      </c>
      <c r="K203" s="22">
        <f t="shared" ref="K203:K207" si="87">E203-I203</f>
        <v>54.210000000000008</v>
      </c>
    </row>
    <row r="204" spans="1:11" x14ac:dyDescent="0.35">
      <c r="A204" s="4" t="s">
        <v>4</v>
      </c>
      <c r="B204" s="5">
        <v>84823155</v>
      </c>
      <c r="C204">
        <v>650</v>
      </c>
      <c r="D204" s="13">
        <v>13838843</v>
      </c>
      <c r="E204">
        <v>112</v>
      </c>
      <c r="F204" s="5">
        <v>98661998</v>
      </c>
      <c r="G204">
        <v>762</v>
      </c>
      <c r="H204" s="13">
        <f t="shared" si="84"/>
        <v>13299128.123</v>
      </c>
      <c r="I204" s="23">
        <f t="shared" si="85"/>
        <v>68.319999999999993</v>
      </c>
      <c r="J204" s="5">
        <f t="shared" si="86"/>
        <v>-539714.87700000033</v>
      </c>
      <c r="K204" s="22">
        <f t="shared" si="87"/>
        <v>43.680000000000007</v>
      </c>
    </row>
    <row r="205" spans="1:11" x14ac:dyDescent="0.35">
      <c r="A205" s="4" t="s">
        <v>5</v>
      </c>
      <c r="B205" s="5">
        <v>100181781</v>
      </c>
      <c r="C205">
        <v>602</v>
      </c>
      <c r="D205" s="13">
        <v>17834940</v>
      </c>
      <c r="E205">
        <v>122</v>
      </c>
      <c r="F205" s="5">
        <v>118016721</v>
      </c>
      <c r="G205">
        <v>724</v>
      </c>
      <c r="H205" s="13">
        <f t="shared" si="84"/>
        <v>17139377.34</v>
      </c>
      <c r="I205" s="23">
        <f t="shared" si="85"/>
        <v>74.42</v>
      </c>
      <c r="J205" s="5">
        <f t="shared" si="86"/>
        <v>-695562.66000000015</v>
      </c>
      <c r="K205" s="22">
        <f t="shared" si="87"/>
        <v>47.58</v>
      </c>
    </row>
    <row r="206" spans="1:11" x14ac:dyDescent="0.35">
      <c r="A206" s="4" t="s">
        <v>6</v>
      </c>
      <c r="B206" s="5">
        <v>116862966</v>
      </c>
      <c r="C206">
        <v>706</v>
      </c>
      <c r="D206" s="13">
        <v>19142078</v>
      </c>
      <c r="E206">
        <v>113</v>
      </c>
      <c r="F206" s="5">
        <v>136005044</v>
      </c>
      <c r="G206">
        <v>819</v>
      </c>
      <c r="H206" s="13">
        <f t="shared" si="84"/>
        <v>18395536.958000001</v>
      </c>
      <c r="I206" s="23">
        <f t="shared" si="85"/>
        <v>68.930000000000007</v>
      </c>
      <c r="J206" s="5">
        <f t="shared" si="86"/>
        <v>-746541.04199999943</v>
      </c>
      <c r="K206" s="22">
        <f t="shared" si="87"/>
        <v>44.069999999999993</v>
      </c>
    </row>
    <row r="207" spans="1:11" x14ac:dyDescent="0.35">
      <c r="A207" s="4" t="s">
        <v>85</v>
      </c>
      <c r="B207" s="5">
        <v>33000</v>
      </c>
      <c r="C207">
        <v>3</v>
      </c>
      <c r="D207" s="13">
        <v>147525126</v>
      </c>
      <c r="E207">
        <v>976</v>
      </c>
      <c r="F207" s="5">
        <v>147558126</v>
      </c>
      <c r="G207">
        <v>979</v>
      </c>
      <c r="H207" s="13">
        <f t="shared" si="84"/>
        <v>141771646.086</v>
      </c>
      <c r="I207" s="23">
        <f t="shared" si="85"/>
        <v>595.36</v>
      </c>
      <c r="J207" s="5">
        <f t="shared" si="86"/>
        <v>-5753479.9140000045</v>
      </c>
      <c r="K207" s="22">
        <f t="shared" si="87"/>
        <v>380.64</v>
      </c>
    </row>
    <row r="208" spans="1:11" x14ac:dyDescent="0.35">
      <c r="A208" s="1" t="s">
        <v>47</v>
      </c>
      <c r="B208" s="2"/>
      <c r="C208" s="3"/>
      <c r="D208" s="12"/>
      <c r="E208" s="3"/>
      <c r="F208" s="2"/>
      <c r="G208" s="3"/>
    </row>
    <row r="209" spans="1:11" x14ac:dyDescent="0.35">
      <c r="A209" s="4" t="s">
        <v>4</v>
      </c>
      <c r="B209" s="5">
        <v>31924058</v>
      </c>
      <c r="C209">
        <v>186</v>
      </c>
      <c r="D209" s="13">
        <v>4968678</v>
      </c>
      <c r="E209">
        <v>27</v>
      </c>
      <c r="F209" s="5">
        <v>36892736</v>
      </c>
      <c r="G209">
        <v>213</v>
      </c>
      <c r="H209" s="13">
        <f t="shared" ref="H209:H215" si="88">D209-(D209*0.039)</f>
        <v>4774899.5580000002</v>
      </c>
      <c r="I209" s="23">
        <f t="shared" ref="I209:I215" si="89">E209-(E209*0.39)</f>
        <v>16.47</v>
      </c>
      <c r="J209" s="5">
        <f t="shared" ref="J209:J215" si="90">H209-D209</f>
        <v>-193778.44199999981</v>
      </c>
      <c r="K209" s="22">
        <f t="shared" ref="K209:K215" si="91">E209-I209</f>
        <v>10.530000000000001</v>
      </c>
    </row>
    <row r="210" spans="1:11" x14ac:dyDescent="0.35">
      <c r="A210" s="4" t="s">
        <v>5</v>
      </c>
      <c r="B210" s="5">
        <v>64038792</v>
      </c>
      <c r="C210">
        <v>416</v>
      </c>
      <c r="D210" s="13">
        <v>12025541</v>
      </c>
      <c r="E210">
        <v>76</v>
      </c>
      <c r="F210" s="5">
        <v>76064333</v>
      </c>
      <c r="G210">
        <v>492</v>
      </c>
      <c r="H210" s="13">
        <f t="shared" si="88"/>
        <v>11556544.901000001</v>
      </c>
      <c r="I210" s="23">
        <f t="shared" si="89"/>
        <v>46.36</v>
      </c>
      <c r="J210" s="5">
        <f t="shared" si="90"/>
        <v>-468996.09899999946</v>
      </c>
      <c r="K210" s="22">
        <f t="shared" si="91"/>
        <v>29.64</v>
      </c>
    </row>
    <row r="211" spans="1:11" x14ac:dyDescent="0.35">
      <c r="A211" s="4" t="s">
        <v>6</v>
      </c>
      <c r="B211" s="5">
        <v>139008761</v>
      </c>
      <c r="C211">
        <v>935</v>
      </c>
      <c r="D211" s="13">
        <v>29642737</v>
      </c>
      <c r="E211">
        <v>207</v>
      </c>
      <c r="F211" s="5">
        <v>168651498</v>
      </c>
      <c r="G211">
        <v>1142</v>
      </c>
      <c r="H211" s="13">
        <f t="shared" si="88"/>
        <v>28486670.256999999</v>
      </c>
      <c r="I211" s="23">
        <f t="shared" si="89"/>
        <v>126.27</v>
      </c>
      <c r="J211" s="5">
        <f t="shared" si="90"/>
        <v>-1156066.7430000007</v>
      </c>
      <c r="K211" s="22">
        <f t="shared" si="91"/>
        <v>80.73</v>
      </c>
    </row>
    <row r="212" spans="1:11" x14ac:dyDescent="0.35">
      <c r="A212" s="4" t="s">
        <v>12</v>
      </c>
      <c r="B212" s="5">
        <v>101055605</v>
      </c>
      <c r="C212">
        <v>687</v>
      </c>
      <c r="D212" s="13">
        <v>15914806</v>
      </c>
      <c r="E212">
        <v>124</v>
      </c>
      <c r="F212" s="5">
        <v>116970411</v>
      </c>
      <c r="G212">
        <v>811</v>
      </c>
      <c r="H212" s="13">
        <f t="shared" si="88"/>
        <v>15294128.566</v>
      </c>
      <c r="I212" s="23">
        <f t="shared" si="89"/>
        <v>75.64</v>
      </c>
      <c r="J212" s="5">
        <f t="shared" si="90"/>
        <v>-620677.43400000036</v>
      </c>
      <c r="K212" s="22">
        <f t="shared" si="91"/>
        <v>48.36</v>
      </c>
    </row>
    <row r="213" spans="1:11" x14ac:dyDescent="0.35">
      <c r="A213" s="4" t="s">
        <v>8</v>
      </c>
      <c r="B213" s="5">
        <v>115249544</v>
      </c>
      <c r="C213">
        <v>712</v>
      </c>
      <c r="D213" s="13">
        <v>20349461</v>
      </c>
      <c r="E213">
        <v>123</v>
      </c>
      <c r="F213" s="5">
        <v>135599005</v>
      </c>
      <c r="G213">
        <v>835</v>
      </c>
      <c r="H213" s="13">
        <f t="shared" si="88"/>
        <v>19555832.021000002</v>
      </c>
      <c r="I213" s="23">
        <f t="shared" si="89"/>
        <v>75.03</v>
      </c>
      <c r="J213" s="5">
        <f t="shared" si="90"/>
        <v>-793628.97899999842</v>
      </c>
      <c r="K213" s="22">
        <f t="shared" si="91"/>
        <v>47.97</v>
      </c>
    </row>
    <row r="214" spans="1:11" x14ac:dyDescent="0.35">
      <c r="A214" s="4" t="s">
        <v>23</v>
      </c>
      <c r="B214" s="5">
        <v>159432103</v>
      </c>
      <c r="C214">
        <v>1253</v>
      </c>
      <c r="D214" s="13">
        <v>30129673</v>
      </c>
      <c r="E214">
        <v>234</v>
      </c>
      <c r="F214" s="5">
        <v>189561776</v>
      </c>
      <c r="G214">
        <v>1487</v>
      </c>
      <c r="H214" s="13">
        <f t="shared" si="88"/>
        <v>28954615.752999999</v>
      </c>
      <c r="I214" s="23">
        <f t="shared" si="89"/>
        <v>142.74</v>
      </c>
      <c r="J214" s="5">
        <f t="shared" si="90"/>
        <v>-1175057.2470000014</v>
      </c>
      <c r="K214" s="22">
        <f t="shared" si="91"/>
        <v>91.259999999999991</v>
      </c>
    </row>
    <row r="215" spans="1:11" x14ac:dyDescent="0.35">
      <c r="A215" s="4" t="s">
        <v>103</v>
      </c>
      <c r="B215" s="5">
        <v>96121</v>
      </c>
      <c r="C215">
        <v>1</v>
      </c>
      <c r="D215" s="13">
        <v>214745164</v>
      </c>
      <c r="E215">
        <v>1469</v>
      </c>
      <c r="F215" s="5">
        <v>214841285</v>
      </c>
      <c r="G215">
        <v>1470</v>
      </c>
      <c r="H215" s="13">
        <f t="shared" si="88"/>
        <v>206370102.604</v>
      </c>
      <c r="I215" s="23">
        <f t="shared" si="89"/>
        <v>896.09</v>
      </c>
      <c r="J215" s="5">
        <f t="shared" si="90"/>
        <v>-8375061.3959999979</v>
      </c>
      <c r="K215" s="22">
        <f t="shared" si="91"/>
        <v>572.91</v>
      </c>
    </row>
    <row r="216" spans="1:11" x14ac:dyDescent="0.35">
      <c r="A216" s="1" t="s">
        <v>48</v>
      </c>
      <c r="B216" s="2"/>
      <c r="C216" s="3"/>
      <c r="D216" s="12"/>
      <c r="E216" s="3"/>
      <c r="F216" s="2"/>
      <c r="G216" s="3"/>
    </row>
    <row r="217" spans="1:11" x14ac:dyDescent="0.35">
      <c r="A217" s="4" t="s">
        <v>15</v>
      </c>
      <c r="B217" s="5">
        <v>30935231</v>
      </c>
      <c r="C217">
        <v>138</v>
      </c>
      <c r="D217" s="13">
        <v>3513339</v>
      </c>
      <c r="E217">
        <v>18</v>
      </c>
      <c r="F217" s="5">
        <v>34448570</v>
      </c>
      <c r="G217">
        <v>156</v>
      </c>
      <c r="H217" s="13">
        <f t="shared" ref="H217:H219" si="92">D217-(D217*0.039)</f>
        <v>3376318.7790000001</v>
      </c>
      <c r="I217" s="23">
        <f t="shared" ref="I217:I219" si="93">E217-(E217*0.39)</f>
        <v>10.98</v>
      </c>
      <c r="J217" s="5">
        <f t="shared" ref="J217:J219" si="94">H217-D217</f>
        <v>-137020.2209999999</v>
      </c>
      <c r="K217" s="22">
        <f t="shared" ref="K217:K219" si="95">E217-I217</f>
        <v>7.02</v>
      </c>
    </row>
    <row r="218" spans="1:11" x14ac:dyDescent="0.35">
      <c r="A218" s="4" t="s">
        <v>4</v>
      </c>
      <c r="B218" s="5">
        <v>33303845</v>
      </c>
      <c r="C218">
        <v>197</v>
      </c>
      <c r="D218" s="13">
        <v>3635851</v>
      </c>
      <c r="E218">
        <v>19</v>
      </c>
      <c r="F218" s="5">
        <v>36939696</v>
      </c>
      <c r="G218">
        <v>216</v>
      </c>
      <c r="H218" s="13">
        <f t="shared" si="92"/>
        <v>3494052.8109999998</v>
      </c>
      <c r="I218" s="23">
        <f t="shared" si="93"/>
        <v>11.59</v>
      </c>
      <c r="J218" s="5">
        <f t="shared" si="94"/>
        <v>-141798.18900000025</v>
      </c>
      <c r="K218" s="22">
        <f t="shared" si="95"/>
        <v>7.41</v>
      </c>
    </row>
    <row r="219" spans="1:11" x14ac:dyDescent="0.35">
      <c r="A219" s="4" t="s">
        <v>85</v>
      </c>
      <c r="B219" s="5">
        <v>36318</v>
      </c>
      <c r="C219">
        <v>1</v>
      </c>
      <c r="D219" s="13">
        <v>17862261</v>
      </c>
      <c r="E219">
        <v>109</v>
      </c>
      <c r="F219" s="5">
        <v>17898579</v>
      </c>
      <c r="G219">
        <v>110</v>
      </c>
      <c r="H219" s="13">
        <f t="shared" si="92"/>
        <v>17165632.820999999</v>
      </c>
      <c r="I219" s="23">
        <f t="shared" si="93"/>
        <v>66.490000000000009</v>
      </c>
      <c r="J219" s="5">
        <f t="shared" si="94"/>
        <v>-696628.1790000014</v>
      </c>
      <c r="K219" s="22">
        <f t="shared" si="95"/>
        <v>42.509999999999991</v>
      </c>
    </row>
    <row r="220" spans="1:11" x14ac:dyDescent="0.35">
      <c r="A220" s="1" t="s">
        <v>49</v>
      </c>
      <c r="B220" s="2"/>
      <c r="C220" s="3"/>
      <c r="D220" s="12"/>
      <c r="E220" s="3"/>
      <c r="F220" s="2"/>
      <c r="G220" s="3"/>
    </row>
    <row r="221" spans="1:11" x14ac:dyDescent="0.35">
      <c r="A221" s="4" t="s">
        <v>15</v>
      </c>
      <c r="B221" s="5">
        <v>27652624</v>
      </c>
      <c r="C221">
        <v>173</v>
      </c>
      <c r="D221" s="13">
        <v>3013125</v>
      </c>
      <c r="E221">
        <v>19</v>
      </c>
      <c r="F221" s="5">
        <v>30665749</v>
      </c>
      <c r="G221">
        <v>192</v>
      </c>
      <c r="H221" s="13">
        <f t="shared" ref="H221:H224" si="96">D221-(D221*0.039)</f>
        <v>2895613.125</v>
      </c>
      <c r="I221" s="23">
        <f t="shared" ref="I221:I224" si="97">E221-(E221*0.39)</f>
        <v>11.59</v>
      </c>
      <c r="J221" s="5">
        <f t="shared" ref="J221:J224" si="98">H221-D221</f>
        <v>-117511.875</v>
      </c>
      <c r="K221" s="22">
        <f t="shared" ref="K221:K224" si="99">E221-I221</f>
        <v>7.41</v>
      </c>
    </row>
    <row r="222" spans="1:11" x14ac:dyDescent="0.35">
      <c r="A222" s="4" t="s">
        <v>4</v>
      </c>
      <c r="B222" s="5">
        <v>2994241</v>
      </c>
      <c r="C222">
        <v>17</v>
      </c>
      <c r="D222" s="13">
        <v>246262</v>
      </c>
      <c r="E222">
        <v>1</v>
      </c>
      <c r="F222" s="5">
        <v>3240503</v>
      </c>
      <c r="G222">
        <v>18</v>
      </c>
      <c r="H222" s="13">
        <f t="shared" si="96"/>
        <v>236657.78200000001</v>
      </c>
      <c r="I222" s="23">
        <f t="shared" si="97"/>
        <v>0.61</v>
      </c>
      <c r="J222" s="5">
        <f t="shared" si="98"/>
        <v>-9604.2179999999935</v>
      </c>
      <c r="K222" s="22">
        <f t="shared" si="99"/>
        <v>0.39</v>
      </c>
    </row>
    <row r="223" spans="1:11" x14ac:dyDescent="0.35">
      <c r="A223" s="4" t="s">
        <v>5</v>
      </c>
      <c r="B223" s="5">
        <v>67895559</v>
      </c>
      <c r="C223">
        <v>553</v>
      </c>
      <c r="D223" s="13">
        <v>12984220</v>
      </c>
      <c r="E223">
        <v>118</v>
      </c>
      <c r="F223" s="5">
        <v>80879779</v>
      </c>
      <c r="G223">
        <v>671</v>
      </c>
      <c r="H223" s="13">
        <f t="shared" si="96"/>
        <v>12477835.42</v>
      </c>
      <c r="I223" s="23">
        <f t="shared" si="97"/>
        <v>71.97999999999999</v>
      </c>
      <c r="J223" s="5">
        <f t="shared" si="98"/>
        <v>-506384.58000000007</v>
      </c>
      <c r="K223" s="22">
        <f t="shared" si="99"/>
        <v>46.02000000000001</v>
      </c>
    </row>
    <row r="224" spans="1:11" x14ac:dyDescent="0.35">
      <c r="A224" s="4" t="s">
        <v>85</v>
      </c>
      <c r="B224" s="5"/>
      <c r="D224" s="13">
        <v>25304583</v>
      </c>
      <c r="E224">
        <v>200</v>
      </c>
      <c r="F224" s="5">
        <v>25304583</v>
      </c>
      <c r="G224">
        <v>200</v>
      </c>
      <c r="H224" s="13">
        <f t="shared" si="96"/>
        <v>24317704.263</v>
      </c>
      <c r="I224" s="23">
        <f t="shared" si="97"/>
        <v>122</v>
      </c>
      <c r="J224" s="5">
        <f t="shared" si="98"/>
        <v>-986878.73699999973</v>
      </c>
      <c r="K224" s="22">
        <f t="shared" si="99"/>
        <v>78</v>
      </c>
    </row>
    <row r="225" spans="1:11" x14ac:dyDescent="0.35">
      <c r="A225" s="1" t="s">
        <v>50</v>
      </c>
      <c r="B225" s="2"/>
      <c r="C225" s="3"/>
      <c r="D225" s="12"/>
      <c r="E225" s="3"/>
      <c r="F225" s="2"/>
      <c r="G225" s="3"/>
    </row>
    <row r="226" spans="1:11" x14ac:dyDescent="0.35">
      <c r="A226" s="4" t="s">
        <v>15</v>
      </c>
      <c r="B226" s="5">
        <v>351515</v>
      </c>
      <c r="C226">
        <v>1</v>
      </c>
      <c r="D226" s="13"/>
      <c r="F226" s="5">
        <v>351515</v>
      </c>
      <c r="G226">
        <v>1</v>
      </c>
      <c r="H226" s="13">
        <f t="shared" ref="H226:H230" si="100">D226-(D226*0.039)</f>
        <v>0</v>
      </c>
      <c r="I226" s="23">
        <f t="shared" ref="I226:I230" si="101">E226-(E226*0.39)</f>
        <v>0</v>
      </c>
      <c r="J226" s="5">
        <f t="shared" ref="J226:J230" si="102">H226-D226</f>
        <v>0</v>
      </c>
      <c r="K226" s="22">
        <f t="shared" ref="K226:K230" si="103">E226-I226</f>
        <v>0</v>
      </c>
    </row>
    <row r="227" spans="1:11" x14ac:dyDescent="0.35">
      <c r="A227" s="4" t="s">
        <v>4</v>
      </c>
      <c r="B227" s="5">
        <v>39998187</v>
      </c>
      <c r="C227">
        <v>160</v>
      </c>
      <c r="D227" s="13">
        <v>6413436</v>
      </c>
      <c r="E227">
        <v>25</v>
      </c>
      <c r="F227" s="5">
        <v>46411623</v>
      </c>
      <c r="G227">
        <v>185</v>
      </c>
      <c r="H227" s="13">
        <f t="shared" si="100"/>
        <v>6163311.9960000003</v>
      </c>
      <c r="I227" s="23">
        <f t="shared" si="101"/>
        <v>15.25</v>
      </c>
      <c r="J227" s="5">
        <f t="shared" si="102"/>
        <v>-250124.00399999972</v>
      </c>
      <c r="K227" s="22">
        <f t="shared" si="103"/>
        <v>9.75</v>
      </c>
    </row>
    <row r="228" spans="1:11" x14ac:dyDescent="0.35">
      <c r="A228" s="4" t="s">
        <v>5</v>
      </c>
      <c r="B228" s="5">
        <v>1428171</v>
      </c>
      <c r="C228">
        <v>7</v>
      </c>
      <c r="D228" s="13"/>
      <c r="F228" s="5">
        <v>1428171</v>
      </c>
      <c r="G228">
        <v>7</v>
      </c>
      <c r="H228" s="13">
        <f t="shared" si="100"/>
        <v>0</v>
      </c>
      <c r="I228" s="23">
        <f t="shared" si="101"/>
        <v>0</v>
      </c>
      <c r="J228" s="5">
        <f t="shared" si="102"/>
        <v>0</v>
      </c>
      <c r="K228" s="22">
        <f t="shared" si="103"/>
        <v>0</v>
      </c>
    </row>
    <row r="229" spans="1:11" x14ac:dyDescent="0.35">
      <c r="A229" s="4" t="s">
        <v>6</v>
      </c>
      <c r="B229" s="5">
        <v>13910695</v>
      </c>
      <c r="C229">
        <v>53</v>
      </c>
      <c r="D229" s="13">
        <v>2756137</v>
      </c>
      <c r="E229">
        <v>12</v>
      </c>
      <c r="F229" s="5">
        <v>16666832</v>
      </c>
      <c r="G229">
        <v>65</v>
      </c>
      <c r="H229" s="13">
        <f t="shared" si="100"/>
        <v>2648647.6570000001</v>
      </c>
      <c r="I229" s="23">
        <f t="shared" si="101"/>
        <v>7.32</v>
      </c>
      <c r="J229" s="5">
        <f t="shared" si="102"/>
        <v>-107489.34299999988</v>
      </c>
      <c r="K229" s="22">
        <f t="shared" si="103"/>
        <v>4.68</v>
      </c>
    </row>
    <row r="230" spans="1:11" x14ac:dyDescent="0.35">
      <c r="A230" s="4" t="s">
        <v>85</v>
      </c>
      <c r="B230" s="5">
        <v>631846</v>
      </c>
      <c r="C230">
        <v>2</v>
      </c>
      <c r="D230" s="13">
        <v>18858046</v>
      </c>
      <c r="E230">
        <v>79</v>
      </c>
      <c r="F230" s="5">
        <v>19489892</v>
      </c>
      <c r="G230">
        <v>81</v>
      </c>
      <c r="H230" s="13">
        <f t="shared" si="100"/>
        <v>18122582.206</v>
      </c>
      <c r="I230" s="23">
        <f t="shared" si="101"/>
        <v>48.19</v>
      </c>
      <c r="J230" s="5">
        <f t="shared" si="102"/>
        <v>-735463.79399999976</v>
      </c>
      <c r="K230" s="22">
        <f t="shared" si="103"/>
        <v>30.810000000000002</v>
      </c>
    </row>
    <row r="231" spans="1:11" x14ac:dyDescent="0.35">
      <c r="A231" s="1" t="s">
        <v>51</v>
      </c>
      <c r="B231" s="2"/>
      <c r="C231" s="3"/>
      <c r="D231" s="12"/>
      <c r="E231" s="3"/>
      <c r="F231" s="2"/>
      <c r="G231" s="3"/>
    </row>
    <row r="232" spans="1:11" x14ac:dyDescent="0.35">
      <c r="A232" s="4" t="s">
        <v>15</v>
      </c>
      <c r="B232" s="5">
        <v>15478664</v>
      </c>
      <c r="C232">
        <v>111</v>
      </c>
      <c r="D232" s="13">
        <v>4055902</v>
      </c>
      <c r="E232">
        <v>21</v>
      </c>
      <c r="F232" s="5">
        <v>19534566</v>
      </c>
      <c r="G232">
        <v>132</v>
      </c>
      <c r="H232" s="13">
        <f t="shared" ref="H232:H234" si="104">D232-(D232*0.039)</f>
        <v>3897721.8220000002</v>
      </c>
      <c r="I232" s="23">
        <f t="shared" ref="I232:I234" si="105">E232-(E232*0.39)</f>
        <v>12.81</v>
      </c>
      <c r="J232" s="5">
        <f t="shared" ref="J232:J234" si="106">H232-D232</f>
        <v>-158180.17799999984</v>
      </c>
      <c r="K232" s="22">
        <f t="shared" ref="K232:K234" si="107">E232-I232</f>
        <v>8.19</v>
      </c>
    </row>
    <row r="233" spans="1:11" x14ac:dyDescent="0.35">
      <c r="A233" s="4" t="s">
        <v>4</v>
      </c>
      <c r="B233" s="5">
        <v>18645445</v>
      </c>
      <c r="C233">
        <v>140</v>
      </c>
      <c r="D233" s="13">
        <v>3814773</v>
      </c>
      <c r="E233">
        <v>43</v>
      </c>
      <c r="F233" s="5">
        <v>22460218</v>
      </c>
      <c r="G233">
        <v>183</v>
      </c>
      <c r="H233" s="13">
        <f t="shared" si="104"/>
        <v>3665996.8530000001</v>
      </c>
      <c r="I233" s="23">
        <f t="shared" si="105"/>
        <v>26.23</v>
      </c>
      <c r="J233" s="5">
        <f t="shared" si="106"/>
        <v>-148776.14699999988</v>
      </c>
      <c r="K233" s="22">
        <f t="shared" si="107"/>
        <v>16.77</v>
      </c>
    </row>
    <row r="234" spans="1:11" x14ac:dyDescent="0.35">
      <c r="A234" s="4" t="s">
        <v>85</v>
      </c>
      <c r="B234" s="5"/>
      <c r="D234" s="13">
        <v>6629783</v>
      </c>
      <c r="E234">
        <v>60</v>
      </c>
      <c r="F234" s="5">
        <v>6629783</v>
      </c>
      <c r="G234">
        <v>60</v>
      </c>
      <c r="H234" s="13">
        <f t="shared" si="104"/>
        <v>6371221.4629999995</v>
      </c>
      <c r="I234" s="23">
        <f t="shared" si="105"/>
        <v>36.599999999999994</v>
      </c>
      <c r="J234" s="5">
        <f t="shared" si="106"/>
        <v>-258561.53700000048</v>
      </c>
      <c r="K234" s="22">
        <f t="shared" si="107"/>
        <v>23.400000000000006</v>
      </c>
    </row>
    <row r="235" spans="1:11" x14ac:dyDescent="0.35">
      <c r="A235" s="1" t="s">
        <v>52</v>
      </c>
      <c r="B235" s="2"/>
      <c r="C235" s="3"/>
      <c r="D235" s="12"/>
      <c r="E235" s="3"/>
      <c r="F235" s="2"/>
      <c r="G235" s="3"/>
    </row>
    <row r="236" spans="1:11" x14ac:dyDescent="0.35">
      <c r="A236" s="4" t="s">
        <v>15</v>
      </c>
      <c r="B236" s="5">
        <v>5196901</v>
      </c>
      <c r="C236">
        <v>25</v>
      </c>
      <c r="D236" s="13">
        <v>421312</v>
      </c>
      <c r="E236">
        <v>2</v>
      </c>
      <c r="F236" s="5">
        <v>5618213</v>
      </c>
      <c r="G236">
        <v>27</v>
      </c>
      <c r="H236" s="13">
        <f t="shared" ref="H236:H244" si="108">D236-(D236*0.039)</f>
        <v>404880.83199999999</v>
      </c>
      <c r="I236" s="23">
        <f t="shared" ref="I236:I244" si="109">E236-(E236*0.39)</f>
        <v>1.22</v>
      </c>
      <c r="J236" s="5">
        <f t="shared" ref="J236:J244" si="110">H236-D236</f>
        <v>-16431.168000000005</v>
      </c>
      <c r="K236" s="22">
        <f t="shared" ref="K236:K244" si="111">E236-I236</f>
        <v>0.78</v>
      </c>
    </row>
    <row r="237" spans="1:11" x14ac:dyDescent="0.35">
      <c r="A237" s="4" t="s">
        <v>4</v>
      </c>
      <c r="B237" s="5">
        <v>39046537</v>
      </c>
      <c r="C237">
        <v>192</v>
      </c>
      <c r="D237" s="13">
        <v>6966218</v>
      </c>
      <c r="E237">
        <v>36</v>
      </c>
      <c r="F237" s="5">
        <v>46012755</v>
      </c>
      <c r="G237">
        <v>228</v>
      </c>
      <c r="H237" s="13">
        <f t="shared" si="108"/>
        <v>6694535.4979999997</v>
      </c>
      <c r="I237" s="23">
        <f t="shared" si="109"/>
        <v>21.96</v>
      </c>
      <c r="J237" s="5">
        <f t="shared" si="110"/>
        <v>-271682.50200000033</v>
      </c>
      <c r="K237" s="22">
        <f t="shared" si="111"/>
        <v>14.04</v>
      </c>
    </row>
    <row r="238" spans="1:11" x14ac:dyDescent="0.35">
      <c r="A238" s="4" t="s">
        <v>5</v>
      </c>
      <c r="B238" s="5">
        <v>10416856</v>
      </c>
      <c r="C238">
        <v>46</v>
      </c>
      <c r="D238" s="13">
        <v>1029590</v>
      </c>
      <c r="E238">
        <v>6</v>
      </c>
      <c r="F238" s="5">
        <v>11446446</v>
      </c>
      <c r="G238">
        <v>52</v>
      </c>
      <c r="H238" s="13">
        <f t="shared" si="108"/>
        <v>989435.99</v>
      </c>
      <c r="I238" s="23">
        <f t="shared" si="109"/>
        <v>3.66</v>
      </c>
      <c r="J238" s="5">
        <f t="shared" si="110"/>
        <v>-40154.010000000009</v>
      </c>
      <c r="K238" s="22">
        <f t="shared" si="111"/>
        <v>2.34</v>
      </c>
    </row>
    <row r="239" spans="1:11" x14ac:dyDescent="0.35">
      <c r="A239" s="4" t="s">
        <v>6</v>
      </c>
      <c r="B239" s="5">
        <v>4461414</v>
      </c>
      <c r="C239">
        <v>18</v>
      </c>
      <c r="D239" s="13">
        <v>305436</v>
      </c>
      <c r="E239">
        <v>1</v>
      </c>
      <c r="F239" s="5">
        <v>4766850</v>
      </c>
      <c r="G239">
        <v>19</v>
      </c>
      <c r="H239" s="13">
        <f t="shared" si="108"/>
        <v>293523.99599999998</v>
      </c>
      <c r="I239" s="23">
        <f t="shared" si="109"/>
        <v>0.61</v>
      </c>
      <c r="J239" s="5">
        <f t="shared" si="110"/>
        <v>-11912.004000000015</v>
      </c>
      <c r="K239" s="22">
        <f t="shared" si="111"/>
        <v>0.39</v>
      </c>
    </row>
    <row r="240" spans="1:11" x14ac:dyDescent="0.35">
      <c r="A240" s="4" t="s">
        <v>7</v>
      </c>
      <c r="B240" s="5">
        <v>5121639</v>
      </c>
      <c r="C240">
        <v>23</v>
      </c>
      <c r="D240" s="13">
        <v>1259879</v>
      </c>
      <c r="E240">
        <v>7</v>
      </c>
      <c r="F240" s="5">
        <v>6381518</v>
      </c>
      <c r="G240">
        <v>30</v>
      </c>
      <c r="H240" s="13">
        <f t="shared" si="108"/>
        <v>1210743.719</v>
      </c>
      <c r="I240" s="23">
        <f t="shared" si="109"/>
        <v>4.2699999999999996</v>
      </c>
      <c r="J240" s="5">
        <f t="shared" si="110"/>
        <v>-49135.280999999959</v>
      </c>
      <c r="K240" s="22">
        <f t="shared" si="111"/>
        <v>2.7300000000000004</v>
      </c>
    </row>
    <row r="241" spans="1:11" x14ac:dyDescent="0.35">
      <c r="A241" s="4" t="s">
        <v>8</v>
      </c>
      <c r="B241" s="5">
        <v>6932898</v>
      </c>
      <c r="C241">
        <v>25</v>
      </c>
      <c r="D241" s="13">
        <v>1316120</v>
      </c>
      <c r="E241">
        <v>5</v>
      </c>
      <c r="F241" s="5">
        <v>8249018</v>
      </c>
      <c r="G241">
        <v>30</v>
      </c>
      <c r="H241" s="13">
        <f t="shared" si="108"/>
        <v>1264791.32</v>
      </c>
      <c r="I241" s="23">
        <f t="shared" si="109"/>
        <v>3.05</v>
      </c>
      <c r="J241" s="5">
        <f t="shared" si="110"/>
        <v>-51328.679999999935</v>
      </c>
      <c r="K241" s="22">
        <f t="shared" si="111"/>
        <v>1.9500000000000002</v>
      </c>
    </row>
    <row r="242" spans="1:11" x14ac:dyDescent="0.35">
      <c r="A242" s="4" t="s">
        <v>29</v>
      </c>
      <c r="B242" s="5"/>
      <c r="D242" s="13">
        <v>297979</v>
      </c>
      <c r="E242">
        <v>1</v>
      </c>
      <c r="F242" s="5">
        <v>297979</v>
      </c>
      <c r="G242">
        <v>1</v>
      </c>
      <c r="H242" s="13">
        <f t="shared" si="108"/>
        <v>286357.81900000002</v>
      </c>
      <c r="I242" s="23">
        <f t="shared" si="109"/>
        <v>0.61</v>
      </c>
      <c r="J242" s="5">
        <f t="shared" si="110"/>
        <v>-11621.180999999982</v>
      </c>
      <c r="K242" s="22">
        <f t="shared" si="111"/>
        <v>0.39</v>
      </c>
    </row>
    <row r="243" spans="1:11" x14ac:dyDescent="0.35">
      <c r="A243" s="4" t="s">
        <v>17</v>
      </c>
      <c r="B243" s="5">
        <v>485729</v>
      </c>
      <c r="C243">
        <v>2</v>
      </c>
      <c r="D243" s="13"/>
      <c r="F243" s="5">
        <v>485729</v>
      </c>
      <c r="G243">
        <v>2</v>
      </c>
      <c r="H243" s="13">
        <f t="shared" si="108"/>
        <v>0</v>
      </c>
      <c r="I243" s="23">
        <f t="shared" si="109"/>
        <v>0</v>
      </c>
      <c r="J243" s="5">
        <f t="shared" si="110"/>
        <v>0</v>
      </c>
      <c r="K243" s="22">
        <f t="shared" si="111"/>
        <v>0</v>
      </c>
    </row>
    <row r="244" spans="1:11" x14ac:dyDescent="0.35">
      <c r="A244" s="4" t="s">
        <v>85</v>
      </c>
      <c r="B244" s="5"/>
      <c r="D244" s="13">
        <v>15377768</v>
      </c>
      <c r="E244">
        <v>72</v>
      </c>
      <c r="F244" s="5">
        <v>15377768</v>
      </c>
      <c r="G244">
        <v>72</v>
      </c>
      <c r="H244" s="13">
        <f t="shared" si="108"/>
        <v>14778035.048</v>
      </c>
      <c r="I244" s="23">
        <f t="shared" si="109"/>
        <v>43.92</v>
      </c>
      <c r="J244" s="5">
        <f t="shared" si="110"/>
        <v>-599732.95199999958</v>
      </c>
      <c r="K244" s="22">
        <f t="shared" si="111"/>
        <v>28.08</v>
      </c>
    </row>
    <row r="245" spans="1:11" x14ac:dyDescent="0.35">
      <c r="A245" s="1" t="s">
        <v>53</v>
      </c>
      <c r="B245" s="2"/>
      <c r="C245" s="3"/>
      <c r="D245" s="12"/>
      <c r="E245" s="3"/>
      <c r="F245" s="2"/>
      <c r="G245" s="3"/>
    </row>
    <row r="246" spans="1:11" x14ac:dyDescent="0.35">
      <c r="A246" s="4" t="s">
        <v>15</v>
      </c>
      <c r="B246" s="5">
        <v>5406017</v>
      </c>
      <c r="C246">
        <v>43</v>
      </c>
      <c r="D246" s="13">
        <v>821816</v>
      </c>
      <c r="E246">
        <v>4</v>
      </c>
      <c r="F246" s="5">
        <v>6227833</v>
      </c>
      <c r="G246">
        <v>47</v>
      </c>
      <c r="H246" s="13">
        <f t="shared" ref="H246:H249" si="112">D246-(D246*0.039)</f>
        <v>789765.17599999998</v>
      </c>
      <c r="I246" s="23">
        <f t="shared" ref="I246:I249" si="113">E246-(E246*0.39)</f>
        <v>2.44</v>
      </c>
      <c r="J246" s="5">
        <f t="shared" ref="J246:J249" si="114">H246-D246</f>
        <v>-32050.824000000022</v>
      </c>
      <c r="K246" s="22">
        <f t="shared" ref="K246:K249" si="115">E246-I246</f>
        <v>1.56</v>
      </c>
    </row>
    <row r="247" spans="1:11" x14ac:dyDescent="0.35">
      <c r="A247" s="4" t="s">
        <v>4</v>
      </c>
      <c r="B247" s="5">
        <v>18858864</v>
      </c>
      <c r="C247">
        <v>107</v>
      </c>
      <c r="D247" s="13">
        <v>2434086</v>
      </c>
      <c r="E247">
        <v>17</v>
      </c>
      <c r="F247" s="5">
        <v>21292950</v>
      </c>
      <c r="G247">
        <v>124</v>
      </c>
      <c r="H247" s="13">
        <f t="shared" si="112"/>
        <v>2339156.6460000002</v>
      </c>
      <c r="I247" s="23">
        <f t="shared" si="113"/>
        <v>10.370000000000001</v>
      </c>
      <c r="J247" s="5">
        <f t="shared" si="114"/>
        <v>-94929.353999999817</v>
      </c>
      <c r="K247" s="22">
        <f t="shared" si="115"/>
        <v>6.629999999999999</v>
      </c>
    </row>
    <row r="248" spans="1:11" x14ac:dyDescent="0.35">
      <c r="A248" s="4" t="s">
        <v>5</v>
      </c>
      <c r="B248" s="5">
        <v>25362666</v>
      </c>
      <c r="C248">
        <v>149</v>
      </c>
      <c r="D248" s="13">
        <v>3929509</v>
      </c>
      <c r="E248">
        <v>25</v>
      </c>
      <c r="F248" s="5">
        <v>29292175</v>
      </c>
      <c r="G248">
        <v>174</v>
      </c>
      <c r="H248" s="13">
        <f t="shared" si="112"/>
        <v>3776258.1490000002</v>
      </c>
      <c r="I248" s="23">
        <f t="shared" si="113"/>
        <v>15.25</v>
      </c>
      <c r="J248" s="5">
        <f t="shared" si="114"/>
        <v>-153250.85099999979</v>
      </c>
      <c r="K248" s="22">
        <f t="shared" si="115"/>
        <v>9.75</v>
      </c>
    </row>
    <row r="249" spans="1:11" x14ac:dyDescent="0.35">
      <c r="A249" s="4" t="s">
        <v>85</v>
      </c>
      <c r="B249" s="5"/>
      <c r="D249" s="13">
        <v>15078910</v>
      </c>
      <c r="E249">
        <v>85</v>
      </c>
      <c r="F249" s="5">
        <v>15078910</v>
      </c>
      <c r="G249">
        <v>85</v>
      </c>
      <c r="H249" s="13">
        <f t="shared" si="112"/>
        <v>14490832.51</v>
      </c>
      <c r="I249" s="23">
        <f t="shared" si="113"/>
        <v>51.85</v>
      </c>
      <c r="J249" s="5">
        <f t="shared" si="114"/>
        <v>-588077.49000000022</v>
      </c>
      <c r="K249" s="22">
        <f t="shared" si="115"/>
        <v>33.15</v>
      </c>
    </row>
    <row r="250" spans="1:11" x14ac:dyDescent="0.35">
      <c r="A250" s="1" t="s">
        <v>54</v>
      </c>
      <c r="B250" s="2"/>
      <c r="C250" s="3"/>
      <c r="D250" s="12"/>
      <c r="E250" s="3"/>
      <c r="F250" s="2"/>
      <c r="G250" s="3"/>
    </row>
    <row r="251" spans="1:11" x14ac:dyDescent="0.35">
      <c r="A251" s="4" t="s">
        <v>4</v>
      </c>
      <c r="B251" s="5">
        <v>209000</v>
      </c>
      <c r="C251">
        <v>1</v>
      </c>
      <c r="D251" s="13"/>
      <c r="F251" s="5">
        <v>209000</v>
      </c>
      <c r="G251">
        <v>1</v>
      </c>
      <c r="H251" s="13">
        <f t="shared" ref="H251:H262" si="116">D251-(D251*0.039)</f>
        <v>0</v>
      </c>
      <c r="I251" s="23">
        <f t="shared" ref="I251:I262" si="117">E251-(E251*0.39)</f>
        <v>0</v>
      </c>
      <c r="J251" s="5">
        <f t="shared" ref="J251:J262" si="118">H251-D251</f>
        <v>0</v>
      </c>
      <c r="K251" s="22">
        <f t="shared" ref="K251:K262" si="119">E251-I251</f>
        <v>0</v>
      </c>
    </row>
    <row r="252" spans="1:11" x14ac:dyDescent="0.35">
      <c r="A252" s="4" t="s">
        <v>27</v>
      </c>
      <c r="B252" s="5">
        <v>313035</v>
      </c>
      <c r="C252">
        <v>2</v>
      </c>
      <c r="D252" s="13"/>
      <c r="F252" s="5">
        <v>313035</v>
      </c>
      <c r="G252">
        <v>2</v>
      </c>
      <c r="H252" s="13">
        <f t="shared" si="116"/>
        <v>0</v>
      </c>
      <c r="I252" s="23">
        <f t="shared" si="117"/>
        <v>0</v>
      </c>
      <c r="J252" s="5">
        <f t="shared" si="118"/>
        <v>0</v>
      </c>
      <c r="K252" s="22">
        <f t="shared" si="119"/>
        <v>0</v>
      </c>
    </row>
    <row r="253" spans="1:11" x14ac:dyDescent="0.35">
      <c r="A253" s="4" t="s">
        <v>19</v>
      </c>
      <c r="B253" s="5">
        <v>5211619</v>
      </c>
      <c r="C253">
        <v>32</v>
      </c>
      <c r="D253" s="13">
        <v>1845978</v>
      </c>
      <c r="E253">
        <v>13</v>
      </c>
      <c r="F253" s="5">
        <v>7057597</v>
      </c>
      <c r="G253">
        <v>45</v>
      </c>
      <c r="H253" s="13">
        <f t="shared" si="116"/>
        <v>1773984.858</v>
      </c>
      <c r="I253" s="23">
        <f t="shared" si="117"/>
        <v>7.93</v>
      </c>
      <c r="J253" s="5">
        <f t="shared" si="118"/>
        <v>-71993.141999999993</v>
      </c>
      <c r="K253" s="22">
        <f t="shared" si="119"/>
        <v>5.07</v>
      </c>
    </row>
    <row r="254" spans="1:11" x14ac:dyDescent="0.35">
      <c r="A254" s="4" t="s">
        <v>55</v>
      </c>
      <c r="B254" s="5">
        <v>17262262</v>
      </c>
      <c r="C254">
        <v>147</v>
      </c>
      <c r="D254" s="13">
        <v>3567787</v>
      </c>
      <c r="E254">
        <v>51</v>
      </c>
      <c r="F254" s="5">
        <v>20830049</v>
      </c>
      <c r="G254">
        <v>198</v>
      </c>
      <c r="H254" s="13">
        <f t="shared" si="116"/>
        <v>3428643.307</v>
      </c>
      <c r="I254" s="23">
        <f t="shared" si="117"/>
        <v>31.11</v>
      </c>
      <c r="J254" s="5">
        <f t="shared" si="118"/>
        <v>-139143.69299999997</v>
      </c>
      <c r="K254" s="22">
        <f t="shared" si="119"/>
        <v>19.89</v>
      </c>
    </row>
    <row r="255" spans="1:11" x14ac:dyDescent="0.35">
      <c r="A255" s="4" t="s">
        <v>105</v>
      </c>
      <c r="B255" s="5">
        <v>8225049</v>
      </c>
      <c r="C255">
        <v>37</v>
      </c>
      <c r="D255" s="13">
        <v>1105896</v>
      </c>
      <c r="E255">
        <v>6</v>
      </c>
      <c r="F255" s="5">
        <v>9330945</v>
      </c>
      <c r="G255">
        <v>43</v>
      </c>
      <c r="H255" s="13">
        <f t="shared" si="116"/>
        <v>1062766.0560000001</v>
      </c>
      <c r="I255" s="23">
        <f t="shared" si="117"/>
        <v>3.66</v>
      </c>
      <c r="J255" s="5">
        <f t="shared" si="118"/>
        <v>-43129.943999999901</v>
      </c>
      <c r="K255" s="22">
        <f t="shared" si="119"/>
        <v>2.34</v>
      </c>
    </row>
    <row r="256" spans="1:11" x14ac:dyDescent="0.35">
      <c r="A256" s="4" t="s">
        <v>56</v>
      </c>
      <c r="B256" s="5">
        <v>29577626</v>
      </c>
      <c r="C256">
        <v>270</v>
      </c>
      <c r="D256" s="13">
        <v>7017941</v>
      </c>
      <c r="E256">
        <v>70</v>
      </c>
      <c r="F256" s="5">
        <v>36595567</v>
      </c>
      <c r="G256">
        <v>340</v>
      </c>
      <c r="H256" s="13">
        <f t="shared" si="116"/>
        <v>6744241.301</v>
      </c>
      <c r="I256" s="23">
        <f t="shared" si="117"/>
        <v>42.7</v>
      </c>
      <c r="J256" s="5">
        <f t="shared" si="118"/>
        <v>-273699.69900000002</v>
      </c>
      <c r="K256" s="22">
        <f t="shared" si="119"/>
        <v>27.299999999999997</v>
      </c>
    </row>
    <row r="257" spans="1:11" x14ac:dyDescent="0.35">
      <c r="A257" s="4" t="s">
        <v>20</v>
      </c>
      <c r="B257" s="5">
        <v>5367569</v>
      </c>
      <c r="C257">
        <v>48</v>
      </c>
      <c r="D257" s="13">
        <v>1136100</v>
      </c>
      <c r="E257">
        <v>12</v>
      </c>
      <c r="F257" s="5">
        <v>6503669</v>
      </c>
      <c r="G257">
        <v>60</v>
      </c>
      <c r="H257" s="13">
        <f t="shared" si="116"/>
        <v>1091792.1000000001</v>
      </c>
      <c r="I257" s="23">
        <f t="shared" si="117"/>
        <v>7.32</v>
      </c>
      <c r="J257" s="5">
        <f t="shared" si="118"/>
        <v>-44307.899999999907</v>
      </c>
      <c r="K257" s="22">
        <f t="shared" si="119"/>
        <v>4.68</v>
      </c>
    </row>
    <row r="258" spans="1:11" x14ac:dyDescent="0.35">
      <c r="A258" s="4" t="s">
        <v>57</v>
      </c>
      <c r="B258" s="5">
        <v>13960291</v>
      </c>
      <c r="C258">
        <v>165</v>
      </c>
      <c r="D258" s="13">
        <v>3484684</v>
      </c>
      <c r="E258">
        <v>32</v>
      </c>
      <c r="F258" s="5">
        <v>17444975</v>
      </c>
      <c r="G258">
        <v>197</v>
      </c>
      <c r="H258" s="13">
        <f t="shared" si="116"/>
        <v>3348781.324</v>
      </c>
      <c r="I258" s="23">
        <f t="shared" si="117"/>
        <v>19.52</v>
      </c>
      <c r="J258" s="5">
        <f t="shared" si="118"/>
        <v>-135902.67599999998</v>
      </c>
      <c r="K258" s="22">
        <f t="shared" si="119"/>
        <v>12.48</v>
      </c>
    </row>
    <row r="259" spans="1:11" x14ac:dyDescent="0.35">
      <c r="A259" s="4" t="s">
        <v>58</v>
      </c>
      <c r="B259" s="5">
        <v>25674162</v>
      </c>
      <c r="C259">
        <v>224</v>
      </c>
      <c r="D259" s="13">
        <v>6162735</v>
      </c>
      <c r="E259">
        <v>56</v>
      </c>
      <c r="F259" s="5">
        <v>31836897</v>
      </c>
      <c r="G259">
        <v>280</v>
      </c>
      <c r="H259" s="13">
        <f t="shared" si="116"/>
        <v>5922388.335</v>
      </c>
      <c r="I259" s="23">
        <f t="shared" si="117"/>
        <v>34.159999999999997</v>
      </c>
      <c r="J259" s="5">
        <f t="shared" si="118"/>
        <v>-240346.66500000004</v>
      </c>
      <c r="K259" s="22">
        <f t="shared" si="119"/>
        <v>21.840000000000003</v>
      </c>
    </row>
    <row r="260" spans="1:11" x14ac:dyDescent="0.35">
      <c r="A260" s="4" t="s">
        <v>21</v>
      </c>
      <c r="B260" s="5">
        <v>2982153</v>
      </c>
      <c r="C260">
        <v>20</v>
      </c>
      <c r="D260" s="13">
        <v>151010</v>
      </c>
      <c r="E260">
        <v>1</v>
      </c>
      <c r="F260" s="5">
        <v>3133163</v>
      </c>
      <c r="G260">
        <v>21</v>
      </c>
      <c r="H260" s="13">
        <f t="shared" si="116"/>
        <v>145120.60999999999</v>
      </c>
      <c r="I260" s="23">
        <f t="shared" si="117"/>
        <v>0.61</v>
      </c>
      <c r="J260" s="5">
        <f t="shared" si="118"/>
        <v>-5889.390000000014</v>
      </c>
      <c r="K260" s="22">
        <f t="shared" si="119"/>
        <v>0.39</v>
      </c>
    </row>
    <row r="261" spans="1:11" x14ac:dyDescent="0.35">
      <c r="A261" s="4" t="s">
        <v>106</v>
      </c>
      <c r="B261" s="5">
        <v>1012119</v>
      </c>
      <c r="C261">
        <v>5</v>
      </c>
      <c r="D261" s="13">
        <v>351616</v>
      </c>
      <c r="E261">
        <v>2</v>
      </c>
      <c r="F261" s="5">
        <v>1363735</v>
      </c>
      <c r="G261">
        <v>7</v>
      </c>
      <c r="H261" s="13">
        <f t="shared" si="116"/>
        <v>337902.97600000002</v>
      </c>
      <c r="I261" s="23">
        <f t="shared" si="117"/>
        <v>1.22</v>
      </c>
      <c r="J261" s="5">
        <f t="shared" si="118"/>
        <v>-13713.023999999976</v>
      </c>
      <c r="K261" s="22">
        <f t="shared" si="119"/>
        <v>0.78</v>
      </c>
    </row>
    <row r="262" spans="1:11" x14ac:dyDescent="0.35">
      <c r="A262" s="4" t="s">
        <v>85</v>
      </c>
      <c r="B262" s="5">
        <v>156550</v>
      </c>
      <c r="C262">
        <v>1</v>
      </c>
      <c r="D262" s="13">
        <v>34401888</v>
      </c>
      <c r="E262">
        <v>349</v>
      </c>
      <c r="F262" s="5">
        <v>34558438</v>
      </c>
      <c r="G262">
        <v>350</v>
      </c>
      <c r="H262" s="13">
        <f t="shared" si="116"/>
        <v>33060214.368000001</v>
      </c>
      <c r="I262" s="23">
        <f t="shared" si="117"/>
        <v>212.89</v>
      </c>
      <c r="J262" s="5">
        <f t="shared" si="118"/>
        <v>-1341673.6319999993</v>
      </c>
      <c r="K262" s="22">
        <f t="shared" si="119"/>
        <v>136.11000000000001</v>
      </c>
    </row>
    <row r="263" spans="1:11" x14ac:dyDescent="0.35">
      <c r="A263" s="1" t="s">
        <v>59</v>
      </c>
      <c r="B263" s="2"/>
      <c r="C263" s="3"/>
      <c r="D263" s="12"/>
      <c r="E263" s="3"/>
      <c r="F263" s="2"/>
      <c r="G263" s="3"/>
    </row>
    <row r="264" spans="1:11" x14ac:dyDescent="0.35">
      <c r="A264" s="4" t="s">
        <v>15</v>
      </c>
      <c r="B264" s="5">
        <v>72380233</v>
      </c>
      <c r="C264">
        <v>416</v>
      </c>
      <c r="D264" s="13">
        <v>14269200</v>
      </c>
      <c r="E264">
        <v>89</v>
      </c>
      <c r="F264" s="5">
        <v>86649433</v>
      </c>
      <c r="G264">
        <v>505</v>
      </c>
      <c r="H264" s="13">
        <f t="shared" ref="H264:H278" si="120">D264-(D264*0.039)</f>
        <v>13712701.199999999</v>
      </c>
      <c r="I264" s="23">
        <f t="shared" ref="I264:I278" si="121">E264-(E264*0.39)</f>
        <v>54.29</v>
      </c>
      <c r="J264" s="5">
        <f t="shared" ref="J264:J278" si="122">H264-D264</f>
        <v>-556498.80000000075</v>
      </c>
      <c r="K264" s="22">
        <f t="shared" ref="K264:K278" si="123">E264-I264</f>
        <v>34.71</v>
      </c>
    </row>
    <row r="265" spans="1:11" x14ac:dyDescent="0.35">
      <c r="A265" s="4" t="s">
        <v>4</v>
      </c>
      <c r="B265" s="5">
        <v>15791619</v>
      </c>
      <c r="C265">
        <v>58</v>
      </c>
      <c r="D265" s="13">
        <v>1555871</v>
      </c>
      <c r="E265">
        <v>5</v>
      </c>
      <c r="F265" s="5">
        <v>17347490</v>
      </c>
      <c r="G265">
        <v>63</v>
      </c>
      <c r="H265" s="13">
        <f t="shared" si="120"/>
        <v>1495192.031</v>
      </c>
      <c r="I265" s="23">
        <f t="shared" si="121"/>
        <v>3.05</v>
      </c>
      <c r="J265" s="5">
        <f t="shared" si="122"/>
        <v>-60678.969000000041</v>
      </c>
      <c r="K265" s="22">
        <f t="shared" si="123"/>
        <v>1.9500000000000002</v>
      </c>
    </row>
    <row r="266" spans="1:11" x14ac:dyDescent="0.35">
      <c r="A266" s="4" t="s">
        <v>5</v>
      </c>
      <c r="B266" s="5">
        <v>63571025</v>
      </c>
      <c r="C266">
        <v>350</v>
      </c>
      <c r="D266" s="13">
        <v>10620348</v>
      </c>
      <c r="E266">
        <v>57</v>
      </c>
      <c r="F266" s="5">
        <v>74191373</v>
      </c>
      <c r="G266">
        <v>407</v>
      </c>
      <c r="H266" s="13">
        <f t="shared" si="120"/>
        <v>10206154.427999999</v>
      </c>
      <c r="I266" s="23">
        <f t="shared" si="121"/>
        <v>34.769999999999996</v>
      </c>
      <c r="J266" s="5">
        <f t="shared" si="122"/>
        <v>-414193.57200000063</v>
      </c>
      <c r="K266" s="22">
        <f t="shared" si="123"/>
        <v>22.230000000000004</v>
      </c>
    </row>
    <row r="267" spans="1:11" x14ac:dyDescent="0.35">
      <c r="A267" s="4" t="s">
        <v>6</v>
      </c>
      <c r="B267" s="5">
        <v>26208084</v>
      </c>
      <c r="C267">
        <v>115</v>
      </c>
      <c r="D267" s="13">
        <v>4556017</v>
      </c>
      <c r="E267">
        <v>19</v>
      </c>
      <c r="F267" s="5">
        <v>30764101</v>
      </c>
      <c r="G267">
        <v>134</v>
      </c>
      <c r="H267" s="13">
        <f t="shared" si="120"/>
        <v>4378332.3370000003</v>
      </c>
      <c r="I267" s="23">
        <f t="shared" si="121"/>
        <v>11.59</v>
      </c>
      <c r="J267" s="5">
        <f t="shared" si="122"/>
        <v>-177684.66299999971</v>
      </c>
      <c r="K267" s="22">
        <f t="shared" si="123"/>
        <v>7.41</v>
      </c>
    </row>
    <row r="268" spans="1:11" x14ac:dyDescent="0.35">
      <c r="A268" s="4" t="s">
        <v>7</v>
      </c>
      <c r="B268" s="5">
        <v>58361676</v>
      </c>
      <c r="C268">
        <v>337</v>
      </c>
      <c r="D268" s="13">
        <v>8102531</v>
      </c>
      <c r="E268">
        <v>44</v>
      </c>
      <c r="F268" s="5">
        <v>66464207</v>
      </c>
      <c r="G268">
        <v>381</v>
      </c>
      <c r="H268" s="13">
        <f t="shared" si="120"/>
        <v>7786532.2910000002</v>
      </c>
      <c r="I268" s="23">
        <f t="shared" si="121"/>
        <v>26.84</v>
      </c>
      <c r="J268" s="5">
        <f t="shared" si="122"/>
        <v>-315998.7089999998</v>
      </c>
      <c r="K268" s="22">
        <f t="shared" si="123"/>
        <v>17.16</v>
      </c>
    </row>
    <row r="269" spans="1:11" x14ac:dyDescent="0.35">
      <c r="A269" s="4" t="s">
        <v>12</v>
      </c>
      <c r="B269" s="5">
        <v>34864195</v>
      </c>
      <c r="C269">
        <v>221</v>
      </c>
      <c r="D269" s="13">
        <v>6519187</v>
      </c>
      <c r="E269">
        <v>38</v>
      </c>
      <c r="F269" s="5">
        <v>41383382</v>
      </c>
      <c r="G269">
        <v>259</v>
      </c>
      <c r="H269" s="13">
        <f t="shared" si="120"/>
        <v>6264938.7070000004</v>
      </c>
      <c r="I269" s="23">
        <f t="shared" si="121"/>
        <v>23.18</v>
      </c>
      <c r="J269" s="5">
        <f t="shared" si="122"/>
        <v>-254248.2929999996</v>
      </c>
      <c r="K269" s="22">
        <f t="shared" si="123"/>
        <v>14.82</v>
      </c>
    </row>
    <row r="270" spans="1:11" x14ac:dyDescent="0.35">
      <c r="A270" s="4" t="s">
        <v>8</v>
      </c>
      <c r="B270" s="5">
        <v>52849172</v>
      </c>
      <c r="C270">
        <v>263</v>
      </c>
      <c r="D270" s="13">
        <v>7521218</v>
      </c>
      <c r="E270">
        <v>38</v>
      </c>
      <c r="F270" s="5">
        <v>60370390</v>
      </c>
      <c r="G270">
        <v>301</v>
      </c>
      <c r="H270" s="13">
        <f t="shared" si="120"/>
        <v>7227890.4979999997</v>
      </c>
      <c r="I270" s="23">
        <f t="shared" si="121"/>
        <v>23.18</v>
      </c>
      <c r="J270" s="5">
        <f t="shared" si="122"/>
        <v>-293327.50200000033</v>
      </c>
      <c r="K270" s="22">
        <f t="shared" si="123"/>
        <v>14.82</v>
      </c>
    </row>
    <row r="271" spans="1:11" x14ac:dyDescent="0.35">
      <c r="A271" s="4" t="s">
        <v>23</v>
      </c>
      <c r="B271" s="5">
        <v>54402258</v>
      </c>
      <c r="C271">
        <v>275</v>
      </c>
      <c r="D271" s="13">
        <v>10473822</v>
      </c>
      <c r="E271">
        <v>56</v>
      </c>
      <c r="F271" s="5">
        <v>64876080</v>
      </c>
      <c r="G271">
        <v>331</v>
      </c>
      <c r="H271" s="13">
        <f t="shared" si="120"/>
        <v>10065342.942</v>
      </c>
      <c r="I271" s="23">
        <f t="shared" si="121"/>
        <v>34.159999999999997</v>
      </c>
      <c r="J271" s="5">
        <f t="shared" si="122"/>
        <v>-408479.05800000019</v>
      </c>
      <c r="K271" s="22">
        <f t="shared" si="123"/>
        <v>21.840000000000003</v>
      </c>
    </row>
    <row r="272" spans="1:11" x14ac:dyDescent="0.35">
      <c r="A272" s="4" t="s">
        <v>13</v>
      </c>
      <c r="B272" s="5">
        <v>50900276</v>
      </c>
      <c r="C272">
        <v>256</v>
      </c>
      <c r="D272" s="13">
        <v>8353555</v>
      </c>
      <c r="E272">
        <v>44</v>
      </c>
      <c r="F272" s="5">
        <v>59253831</v>
      </c>
      <c r="G272">
        <v>300</v>
      </c>
      <c r="H272" s="13">
        <f t="shared" si="120"/>
        <v>8027766.3550000004</v>
      </c>
      <c r="I272" s="23">
        <f t="shared" si="121"/>
        <v>26.84</v>
      </c>
      <c r="J272" s="5">
        <f t="shared" si="122"/>
        <v>-325788.64499999955</v>
      </c>
      <c r="K272" s="22">
        <f t="shared" si="123"/>
        <v>17.16</v>
      </c>
    </row>
    <row r="273" spans="1:11" x14ac:dyDescent="0.35">
      <c r="A273" s="4" t="s">
        <v>60</v>
      </c>
      <c r="B273" s="5">
        <v>101149792</v>
      </c>
      <c r="C273">
        <v>525</v>
      </c>
      <c r="D273" s="13">
        <v>14195560</v>
      </c>
      <c r="E273">
        <v>78</v>
      </c>
      <c r="F273" s="5">
        <v>115345352</v>
      </c>
      <c r="G273">
        <v>603</v>
      </c>
      <c r="H273" s="13">
        <f t="shared" si="120"/>
        <v>13641933.16</v>
      </c>
      <c r="I273" s="23">
        <f t="shared" si="121"/>
        <v>47.58</v>
      </c>
      <c r="J273" s="5">
        <f t="shared" si="122"/>
        <v>-553626.83999999985</v>
      </c>
      <c r="K273" s="22">
        <f t="shared" si="123"/>
        <v>30.42</v>
      </c>
    </row>
    <row r="274" spans="1:11" x14ac:dyDescent="0.35">
      <c r="A274" s="4" t="s">
        <v>29</v>
      </c>
      <c r="B274" s="5">
        <v>46707725</v>
      </c>
      <c r="C274">
        <v>219</v>
      </c>
      <c r="D274" s="13">
        <v>6634774</v>
      </c>
      <c r="E274">
        <v>34</v>
      </c>
      <c r="F274" s="5">
        <v>53342499</v>
      </c>
      <c r="G274">
        <v>253</v>
      </c>
      <c r="H274" s="13">
        <f t="shared" si="120"/>
        <v>6376017.8140000002</v>
      </c>
      <c r="I274" s="23">
        <f t="shared" si="121"/>
        <v>20.740000000000002</v>
      </c>
      <c r="J274" s="5">
        <f t="shared" si="122"/>
        <v>-258756.18599999975</v>
      </c>
      <c r="K274" s="22">
        <f t="shared" si="123"/>
        <v>13.259999999999998</v>
      </c>
    </row>
    <row r="275" spans="1:11" x14ac:dyDescent="0.35">
      <c r="A275" s="4" t="s">
        <v>17</v>
      </c>
      <c r="B275" s="5">
        <v>708231</v>
      </c>
      <c r="C275">
        <v>2</v>
      </c>
      <c r="D275" s="13">
        <v>100414</v>
      </c>
      <c r="E275">
        <v>1</v>
      </c>
      <c r="F275" s="5">
        <v>808645</v>
      </c>
      <c r="G275">
        <v>3</v>
      </c>
      <c r="H275" s="13">
        <f t="shared" si="120"/>
        <v>96497.854000000007</v>
      </c>
      <c r="I275" s="23">
        <f t="shared" si="121"/>
        <v>0.61</v>
      </c>
      <c r="J275" s="5">
        <f t="shared" si="122"/>
        <v>-3916.1459999999934</v>
      </c>
      <c r="K275" s="22">
        <f t="shared" si="123"/>
        <v>0.39</v>
      </c>
    </row>
    <row r="276" spans="1:11" x14ac:dyDescent="0.35">
      <c r="A276" s="4" t="s">
        <v>18</v>
      </c>
      <c r="B276" s="5">
        <v>78991284</v>
      </c>
      <c r="C276">
        <v>318</v>
      </c>
      <c r="D276" s="13">
        <v>12633053</v>
      </c>
      <c r="E276">
        <v>45</v>
      </c>
      <c r="F276" s="5">
        <v>91624337</v>
      </c>
      <c r="G276">
        <v>363</v>
      </c>
      <c r="H276" s="13">
        <f t="shared" si="120"/>
        <v>12140363.933</v>
      </c>
      <c r="I276" s="23">
        <f t="shared" si="121"/>
        <v>27.45</v>
      </c>
      <c r="J276" s="5">
        <f t="shared" si="122"/>
        <v>-492689.06699999981</v>
      </c>
      <c r="K276" s="22">
        <f t="shared" si="123"/>
        <v>17.55</v>
      </c>
    </row>
    <row r="277" spans="1:11" x14ac:dyDescent="0.35">
      <c r="A277" s="4" t="s">
        <v>33</v>
      </c>
      <c r="B277" s="5">
        <v>12998458</v>
      </c>
      <c r="C277">
        <v>55</v>
      </c>
      <c r="D277" s="13">
        <v>2204506</v>
      </c>
      <c r="E277">
        <v>8</v>
      </c>
      <c r="F277" s="5">
        <v>15202964</v>
      </c>
      <c r="G277">
        <v>63</v>
      </c>
      <c r="H277" s="13">
        <f t="shared" si="120"/>
        <v>2118530.2659999998</v>
      </c>
      <c r="I277" s="23">
        <f t="shared" si="121"/>
        <v>4.88</v>
      </c>
      <c r="J277" s="5">
        <f t="shared" si="122"/>
        <v>-85975.734000000171</v>
      </c>
      <c r="K277" s="22">
        <f t="shared" si="123"/>
        <v>3.12</v>
      </c>
    </row>
    <row r="278" spans="1:11" x14ac:dyDescent="0.35">
      <c r="A278" s="4" t="s">
        <v>85</v>
      </c>
      <c r="B278" s="5">
        <v>286004</v>
      </c>
      <c r="C278">
        <v>1</v>
      </c>
      <c r="D278" s="13">
        <v>180710436</v>
      </c>
      <c r="E278">
        <v>957</v>
      </c>
      <c r="F278" s="5">
        <v>180996440</v>
      </c>
      <c r="G278">
        <v>958</v>
      </c>
      <c r="H278" s="13">
        <f t="shared" si="120"/>
        <v>173662728.99599999</v>
      </c>
      <c r="I278" s="23">
        <f t="shared" si="121"/>
        <v>583.77</v>
      </c>
      <c r="J278" s="5">
        <f t="shared" si="122"/>
        <v>-7047707.0040000081</v>
      </c>
      <c r="K278" s="22">
        <f t="shared" si="123"/>
        <v>373.23</v>
      </c>
    </row>
    <row r="279" spans="1:11" x14ac:dyDescent="0.35">
      <c r="A279" s="1" t="s">
        <v>61</v>
      </c>
      <c r="B279" s="2"/>
      <c r="C279" s="3"/>
      <c r="D279" s="12"/>
      <c r="E279" s="3"/>
      <c r="F279" s="2"/>
      <c r="G279" s="3"/>
    </row>
    <row r="280" spans="1:11" x14ac:dyDescent="0.35">
      <c r="A280" s="4" t="s">
        <v>10</v>
      </c>
      <c r="B280" s="5">
        <v>63413087</v>
      </c>
      <c r="C280">
        <v>345</v>
      </c>
      <c r="D280" s="13">
        <v>22092421</v>
      </c>
      <c r="E280">
        <v>142</v>
      </c>
      <c r="F280" s="5">
        <v>85505508</v>
      </c>
      <c r="G280">
        <v>487</v>
      </c>
      <c r="H280" s="13">
        <f>D280-(D280*0.039)</f>
        <v>21230816.581</v>
      </c>
      <c r="I280" s="23">
        <f>E280-(E280*0.39)</f>
        <v>86.62</v>
      </c>
      <c r="J280" s="5">
        <f>H280-D280</f>
        <v>-861604.41899999976</v>
      </c>
      <c r="K280" s="22">
        <f>E280-I280</f>
        <v>55.379999999999995</v>
      </c>
    </row>
    <row r="281" spans="1:11" x14ac:dyDescent="0.35">
      <c r="A281" s="1" t="s">
        <v>62</v>
      </c>
      <c r="B281" s="2"/>
      <c r="C281" s="3"/>
      <c r="D281" s="12"/>
      <c r="E281" s="3"/>
      <c r="F281" s="2"/>
      <c r="G281" s="3"/>
    </row>
    <row r="282" spans="1:11" x14ac:dyDescent="0.35">
      <c r="A282" s="4" t="s">
        <v>15</v>
      </c>
      <c r="B282" s="5">
        <v>7839001</v>
      </c>
      <c r="C282">
        <v>38</v>
      </c>
      <c r="D282" s="13">
        <v>1770981</v>
      </c>
      <c r="E282">
        <v>9</v>
      </c>
      <c r="F282" s="5">
        <v>9609982</v>
      </c>
      <c r="G282">
        <v>47</v>
      </c>
      <c r="H282" s="13">
        <f t="shared" ref="H282:H295" si="124">D282-(D282*0.039)</f>
        <v>1701912.7409999999</v>
      </c>
      <c r="I282" s="23">
        <f t="shared" ref="I282:I295" si="125">E282-(E282*0.39)</f>
        <v>5.49</v>
      </c>
      <c r="J282" s="5">
        <f t="shared" ref="J282:J295" si="126">H282-D282</f>
        <v>-69068.259000000078</v>
      </c>
      <c r="K282" s="22">
        <f t="shared" ref="K282:K295" si="127">E282-I282</f>
        <v>3.51</v>
      </c>
    </row>
    <row r="283" spans="1:11" x14ac:dyDescent="0.35">
      <c r="A283" s="4" t="s">
        <v>4</v>
      </c>
      <c r="B283" s="5">
        <v>86036186</v>
      </c>
      <c r="C283">
        <v>580</v>
      </c>
      <c r="D283" s="13">
        <v>17680784</v>
      </c>
      <c r="E283">
        <v>128</v>
      </c>
      <c r="F283" s="5">
        <v>103716970</v>
      </c>
      <c r="G283">
        <v>708</v>
      </c>
      <c r="H283" s="13">
        <f t="shared" si="124"/>
        <v>16991233.423999999</v>
      </c>
      <c r="I283" s="23">
        <f t="shared" si="125"/>
        <v>78.08</v>
      </c>
      <c r="J283" s="5">
        <f t="shared" si="126"/>
        <v>-689550.57600000128</v>
      </c>
      <c r="K283" s="22">
        <f t="shared" si="127"/>
        <v>49.92</v>
      </c>
    </row>
    <row r="284" spans="1:11" x14ac:dyDescent="0.35">
      <c r="A284" s="4" t="s">
        <v>6</v>
      </c>
      <c r="B284" s="5">
        <v>53215499</v>
      </c>
      <c r="C284">
        <v>368</v>
      </c>
      <c r="D284" s="13">
        <v>7226812</v>
      </c>
      <c r="E284">
        <v>54</v>
      </c>
      <c r="F284" s="5">
        <v>60442311</v>
      </c>
      <c r="G284">
        <v>422</v>
      </c>
      <c r="H284" s="13">
        <f t="shared" si="124"/>
        <v>6944966.3320000004</v>
      </c>
      <c r="I284" s="23">
        <f t="shared" si="125"/>
        <v>32.94</v>
      </c>
      <c r="J284" s="5">
        <f t="shared" si="126"/>
        <v>-281845.6679999996</v>
      </c>
      <c r="K284" s="22">
        <f t="shared" si="127"/>
        <v>21.060000000000002</v>
      </c>
    </row>
    <row r="285" spans="1:11" x14ac:dyDescent="0.35">
      <c r="A285" s="4" t="s">
        <v>7</v>
      </c>
      <c r="B285" s="5">
        <v>43885198</v>
      </c>
      <c r="C285">
        <v>371</v>
      </c>
      <c r="D285" s="13">
        <v>6879579</v>
      </c>
      <c r="E285">
        <v>65</v>
      </c>
      <c r="F285" s="5">
        <v>50764777</v>
      </c>
      <c r="G285">
        <v>436</v>
      </c>
      <c r="H285" s="13">
        <f t="shared" si="124"/>
        <v>6611275.4189999998</v>
      </c>
      <c r="I285" s="23">
        <f t="shared" si="125"/>
        <v>39.65</v>
      </c>
      <c r="J285" s="5">
        <f t="shared" si="126"/>
        <v>-268303.58100000024</v>
      </c>
      <c r="K285" s="22">
        <f t="shared" si="127"/>
        <v>25.35</v>
      </c>
    </row>
    <row r="286" spans="1:11" x14ac:dyDescent="0.35">
      <c r="A286" s="4" t="s">
        <v>12</v>
      </c>
      <c r="B286" s="5">
        <v>47878206</v>
      </c>
      <c r="C286">
        <v>377</v>
      </c>
      <c r="D286" s="13">
        <v>11824037</v>
      </c>
      <c r="E286">
        <v>92</v>
      </c>
      <c r="F286" s="5">
        <v>59702243</v>
      </c>
      <c r="G286">
        <v>469</v>
      </c>
      <c r="H286" s="13">
        <f t="shared" si="124"/>
        <v>11362899.557</v>
      </c>
      <c r="I286" s="23">
        <f t="shared" si="125"/>
        <v>56.12</v>
      </c>
      <c r="J286" s="5">
        <f t="shared" si="126"/>
        <v>-461137.44299999997</v>
      </c>
      <c r="K286" s="22">
        <f t="shared" si="127"/>
        <v>35.880000000000003</v>
      </c>
    </row>
    <row r="287" spans="1:11" x14ac:dyDescent="0.35">
      <c r="A287" s="4" t="s">
        <v>8</v>
      </c>
      <c r="B287" s="5">
        <v>10271881</v>
      </c>
      <c r="C287">
        <v>65</v>
      </c>
      <c r="D287" s="13">
        <v>2144020</v>
      </c>
      <c r="E287">
        <v>14</v>
      </c>
      <c r="F287" s="5">
        <v>12415901</v>
      </c>
      <c r="G287">
        <v>79</v>
      </c>
      <c r="H287" s="13">
        <f t="shared" si="124"/>
        <v>2060403.22</v>
      </c>
      <c r="I287" s="23">
        <f t="shared" si="125"/>
        <v>8.5399999999999991</v>
      </c>
      <c r="J287" s="5">
        <f t="shared" si="126"/>
        <v>-83616.780000000028</v>
      </c>
      <c r="K287" s="22">
        <f t="shared" si="127"/>
        <v>5.4600000000000009</v>
      </c>
    </row>
    <row r="288" spans="1:11" x14ac:dyDescent="0.35">
      <c r="A288" s="4" t="s">
        <v>23</v>
      </c>
      <c r="B288" s="5">
        <v>36361679</v>
      </c>
      <c r="C288">
        <v>240</v>
      </c>
      <c r="D288" s="13">
        <v>6133973</v>
      </c>
      <c r="E288">
        <v>44</v>
      </c>
      <c r="F288" s="5">
        <v>42495652</v>
      </c>
      <c r="G288">
        <v>284</v>
      </c>
      <c r="H288" s="13">
        <f t="shared" si="124"/>
        <v>5894748.0530000003</v>
      </c>
      <c r="I288" s="23">
        <f t="shared" si="125"/>
        <v>26.84</v>
      </c>
      <c r="J288" s="5">
        <f t="shared" si="126"/>
        <v>-239224.94699999969</v>
      </c>
      <c r="K288" s="22">
        <f t="shared" si="127"/>
        <v>17.16</v>
      </c>
    </row>
    <row r="289" spans="1:11" x14ac:dyDescent="0.35">
      <c r="A289" s="4" t="s">
        <v>13</v>
      </c>
      <c r="B289" s="5">
        <v>21606200</v>
      </c>
      <c r="C289">
        <v>171</v>
      </c>
      <c r="D289" s="13">
        <v>3783769</v>
      </c>
      <c r="E289">
        <v>31</v>
      </c>
      <c r="F289" s="5">
        <v>25389969</v>
      </c>
      <c r="G289">
        <v>202</v>
      </c>
      <c r="H289" s="13">
        <f t="shared" si="124"/>
        <v>3636202.0090000001</v>
      </c>
      <c r="I289" s="23">
        <f t="shared" si="125"/>
        <v>18.91</v>
      </c>
      <c r="J289" s="5">
        <f t="shared" si="126"/>
        <v>-147566.99099999992</v>
      </c>
      <c r="K289" s="22">
        <f t="shared" si="127"/>
        <v>12.09</v>
      </c>
    </row>
    <row r="290" spans="1:11" x14ac:dyDescent="0.35">
      <c r="A290" s="4" t="s">
        <v>60</v>
      </c>
      <c r="B290" s="5">
        <v>11019727</v>
      </c>
      <c r="C290">
        <v>71</v>
      </c>
      <c r="D290" s="13">
        <v>1693201</v>
      </c>
      <c r="E290">
        <v>10</v>
      </c>
      <c r="F290" s="5">
        <v>12712928</v>
      </c>
      <c r="G290">
        <v>81</v>
      </c>
      <c r="H290" s="13">
        <f t="shared" si="124"/>
        <v>1627166.1610000001</v>
      </c>
      <c r="I290" s="23">
        <f t="shared" si="125"/>
        <v>6.1</v>
      </c>
      <c r="J290" s="5">
        <f t="shared" si="126"/>
        <v>-66034.83899999992</v>
      </c>
      <c r="K290" s="22">
        <f t="shared" si="127"/>
        <v>3.9000000000000004</v>
      </c>
    </row>
    <row r="291" spans="1:11" x14ac:dyDescent="0.35">
      <c r="A291" s="4" t="s">
        <v>17</v>
      </c>
      <c r="B291" s="5">
        <v>62745314</v>
      </c>
      <c r="C291">
        <v>428</v>
      </c>
      <c r="D291" s="13">
        <v>12540241</v>
      </c>
      <c r="E291">
        <v>91</v>
      </c>
      <c r="F291" s="5">
        <v>75285555</v>
      </c>
      <c r="G291">
        <v>519</v>
      </c>
      <c r="H291" s="13">
        <f t="shared" si="124"/>
        <v>12051171.601</v>
      </c>
      <c r="I291" s="23">
        <f t="shared" si="125"/>
        <v>55.51</v>
      </c>
      <c r="J291" s="5">
        <f t="shared" si="126"/>
        <v>-489069.39900000021</v>
      </c>
      <c r="K291" s="22">
        <f t="shared" si="127"/>
        <v>35.49</v>
      </c>
    </row>
    <row r="292" spans="1:11" x14ac:dyDescent="0.35">
      <c r="A292" s="4" t="s">
        <v>18</v>
      </c>
      <c r="B292" s="5">
        <v>842356</v>
      </c>
      <c r="C292">
        <v>5</v>
      </c>
      <c r="D292" s="13">
        <v>617675</v>
      </c>
      <c r="E292">
        <v>3</v>
      </c>
      <c r="F292" s="5">
        <v>1460031</v>
      </c>
      <c r="G292">
        <v>8</v>
      </c>
      <c r="H292" s="13">
        <f t="shared" si="124"/>
        <v>593585.67500000005</v>
      </c>
      <c r="I292" s="23">
        <f t="shared" si="125"/>
        <v>1.83</v>
      </c>
      <c r="J292" s="5">
        <f t="shared" si="126"/>
        <v>-24089.324999999953</v>
      </c>
      <c r="K292" s="22">
        <f t="shared" si="127"/>
        <v>1.17</v>
      </c>
    </row>
    <row r="293" spans="1:11" x14ac:dyDescent="0.35">
      <c r="A293" s="4" t="s">
        <v>33</v>
      </c>
      <c r="B293" s="5">
        <v>31335122</v>
      </c>
      <c r="C293">
        <v>235</v>
      </c>
      <c r="D293" s="13">
        <v>6402221</v>
      </c>
      <c r="E293">
        <v>59</v>
      </c>
      <c r="F293" s="5">
        <v>37737343</v>
      </c>
      <c r="G293">
        <v>294</v>
      </c>
      <c r="H293" s="13">
        <f t="shared" si="124"/>
        <v>6152534.3810000001</v>
      </c>
      <c r="I293" s="23">
        <f t="shared" si="125"/>
        <v>35.989999999999995</v>
      </c>
      <c r="J293" s="5">
        <f t="shared" si="126"/>
        <v>-249686.61899999995</v>
      </c>
      <c r="K293" s="22">
        <f t="shared" si="127"/>
        <v>23.010000000000005</v>
      </c>
    </row>
    <row r="294" spans="1:11" x14ac:dyDescent="0.35">
      <c r="A294" s="4" t="s">
        <v>34</v>
      </c>
      <c r="B294" s="5">
        <v>39960057</v>
      </c>
      <c r="C294">
        <v>260</v>
      </c>
      <c r="D294" s="13">
        <v>5170959</v>
      </c>
      <c r="E294">
        <v>34</v>
      </c>
      <c r="F294" s="5">
        <v>45131016</v>
      </c>
      <c r="G294">
        <v>294</v>
      </c>
      <c r="H294" s="13">
        <f t="shared" si="124"/>
        <v>4969291.5990000004</v>
      </c>
      <c r="I294" s="23">
        <f t="shared" si="125"/>
        <v>20.740000000000002</v>
      </c>
      <c r="J294" s="5">
        <f t="shared" si="126"/>
        <v>-201667.40099999961</v>
      </c>
      <c r="K294" s="22">
        <f t="shared" si="127"/>
        <v>13.259999999999998</v>
      </c>
    </row>
    <row r="295" spans="1:11" x14ac:dyDescent="0.35">
      <c r="A295" s="4" t="s">
        <v>85</v>
      </c>
      <c r="B295" s="5">
        <v>458995</v>
      </c>
      <c r="C295">
        <v>5</v>
      </c>
      <c r="D295" s="13">
        <v>153317475</v>
      </c>
      <c r="E295">
        <v>1036</v>
      </c>
      <c r="F295" s="5">
        <v>153776470</v>
      </c>
      <c r="G295">
        <v>1041</v>
      </c>
      <c r="H295" s="13">
        <f t="shared" si="124"/>
        <v>147338093.47499999</v>
      </c>
      <c r="I295" s="23">
        <f t="shared" si="125"/>
        <v>631.96</v>
      </c>
      <c r="J295" s="5">
        <f t="shared" si="126"/>
        <v>-5979381.525000006</v>
      </c>
      <c r="K295" s="22">
        <f t="shared" si="127"/>
        <v>404.03999999999996</v>
      </c>
    </row>
    <row r="296" spans="1:11" x14ac:dyDescent="0.35">
      <c r="A296" s="1" t="s">
        <v>63</v>
      </c>
      <c r="B296" s="2"/>
      <c r="C296" s="3"/>
      <c r="D296" s="12"/>
      <c r="E296" s="3"/>
      <c r="F296" s="2"/>
      <c r="G296" s="3"/>
    </row>
    <row r="297" spans="1:11" x14ac:dyDescent="0.35">
      <c r="A297" s="4" t="s">
        <v>15</v>
      </c>
      <c r="B297" s="5">
        <v>30499803</v>
      </c>
      <c r="C297">
        <v>152</v>
      </c>
      <c r="D297" s="13">
        <v>3767133</v>
      </c>
      <c r="E297">
        <v>19</v>
      </c>
      <c r="F297" s="5">
        <v>34266936</v>
      </c>
      <c r="G297">
        <v>171</v>
      </c>
      <c r="H297" s="13">
        <f t="shared" ref="H297:H302" si="128">D297-(D297*0.039)</f>
        <v>3620214.8130000001</v>
      </c>
      <c r="I297" s="23">
        <f t="shared" ref="I297:I302" si="129">E297-(E297*0.39)</f>
        <v>11.59</v>
      </c>
      <c r="J297" s="5">
        <f t="shared" ref="J297:J302" si="130">H297-D297</f>
        <v>-146918.18699999992</v>
      </c>
      <c r="K297" s="22">
        <f t="shared" ref="K297:K302" si="131">E297-I297</f>
        <v>7.41</v>
      </c>
    </row>
    <row r="298" spans="1:11" x14ac:dyDescent="0.35">
      <c r="A298" s="4" t="s">
        <v>4</v>
      </c>
      <c r="B298" s="5">
        <v>102529984</v>
      </c>
      <c r="C298">
        <v>731</v>
      </c>
      <c r="D298" s="13">
        <v>18284809</v>
      </c>
      <c r="E298">
        <v>136</v>
      </c>
      <c r="F298" s="5">
        <v>120814793</v>
      </c>
      <c r="G298">
        <v>867</v>
      </c>
      <c r="H298" s="13">
        <f t="shared" si="128"/>
        <v>17571701.449000001</v>
      </c>
      <c r="I298" s="23">
        <f t="shared" si="129"/>
        <v>82.960000000000008</v>
      </c>
      <c r="J298" s="5">
        <f t="shared" si="130"/>
        <v>-713107.55099999905</v>
      </c>
      <c r="K298" s="22">
        <f t="shared" si="131"/>
        <v>53.039999999999992</v>
      </c>
    </row>
    <row r="299" spans="1:11" x14ac:dyDescent="0.35">
      <c r="A299" s="4" t="s">
        <v>5</v>
      </c>
      <c r="B299" s="5">
        <v>54152917</v>
      </c>
      <c r="C299">
        <v>429</v>
      </c>
      <c r="D299" s="13">
        <v>8522911</v>
      </c>
      <c r="E299">
        <v>75</v>
      </c>
      <c r="F299" s="5">
        <v>62675828</v>
      </c>
      <c r="G299">
        <v>504</v>
      </c>
      <c r="H299" s="13">
        <f t="shared" si="128"/>
        <v>8190517.4709999999</v>
      </c>
      <c r="I299" s="23">
        <f t="shared" si="129"/>
        <v>45.75</v>
      </c>
      <c r="J299" s="5">
        <f t="shared" si="130"/>
        <v>-332393.5290000001</v>
      </c>
      <c r="K299" s="22">
        <f t="shared" si="131"/>
        <v>29.25</v>
      </c>
    </row>
    <row r="300" spans="1:11" x14ac:dyDescent="0.35">
      <c r="A300" s="4" t="s">
        <v>6</v>
      </c>
      <c r="B300" s="5">
        <v>48270344</v>
      </c>
      <c r="C300">
        <v>329</v>
      </c>
      <c r="D300" s="13">
        <v>9008308</v>
      </c>
      <c r="E300">
        <v>63</v>
      </c>
      <c r="F300" s="5">
        <v>57278652</v>
      </c>
      <c r="G300">
        <v>392</v>
      </c>
      <c r="H300" s="13">
        <f t="shared" si="128"/>
        <v>8656983.9879999999</v>
      </c>
      <c r="I300" s="23">
        <f t="shared" si="129"/>
        <v>38.43</v>
      </c>
      <c r="J300" s="5">
        <f t="shared" si="130"/>
        <v>-351324.0120000001</v>
      </c>
      <c r="K300" s="22">
        <f t="shared" si="131"/>
        <v>24.57</v>
      </c>
    </row>
    <row r="301" spans="1:11" x14ac:dyDescent="0.35">
      <c r="A301" s="4" t="s">
        <v>7</v>
      </c>
      <c r="B301" s="5">
        <v>25042348</v>
      </c>
      <c r="C301">
        <v>168</v>
      </c>
      <c r="D301" s="13">
        <v>5129684</v>
      </c>
      <c r="E301">
        <v>34</v>
      </c>
      <c r="F301" s="5">
        <v>30172032</v>
      </c>
      <c r="G301">
        <v>202</v>
      </c>
      <c r="H301" s="13">
        <f t="shared" si="128"/>
        <v>4929626.324</v>
      </c>
      <c r="I301" s="23">
        <f t="shared" si="129"/>
        <v>20.740000000000002</v>
      </c>
      <c r="J301" s="5">
        <f t="shared" si="130"/>
        <v>-200057.67599999998</v>
      </c>
      <c r="K301" s="22">
        <f t="shared" si="131"/>
        <v>13.259999999999998</v>
      </c>
    </row>
    <row r="302" spans="1:11" x14ac:dyDescent="0.35">
      <c r="A302" s="4" t="s">
        <v>85</v>
      </c>
      <c r="B302" s="5"/>
      <c r="D302" s="13">
        <v>89620972</v>
      </c>
      <c r="E302">
        <v>606</v>
      </c>
      <c r="F302" s="5">
        <v>89620972</v>
      </c>
      <c r="G302">
        <v>606</v>
      </c>
      <c r="H302" s="13">
        <f t="shared" si="128"/>
        <v>86125754.092000008</v>
      </c>
      <c r="I302" s="23">
        <f t="shared" si="129"/>
        <v>369.65999999999997</v>
      </c>
      <c r="J302" s="5">
        <f t="shared" si="130"/>
        <v>-3495217.9079999924</v>
      </c>
      <c r="K302" s="22">
        <f t="shared" si="131"/>
        <v>236.34000000000003</v>
      </c>
    </row>
    <row r="303" spans="1:11" x14ac:dyDescent="0.35">
      <c r="A303" s="1" t="s">
        <v>64</v>
      </c>
      <c r="B303" s="2"/>
      <c r="C303" s="3"/>
      <c r="D303" s="12"/>
      <c r="E303" s="3"/>
      <c r="F303" s="2"/>
      <c r="G303" s="3"/>
    </row>
    <row r="304" spans="1:11" x14ac:dyDescent="0.35">
      <c r="A304" s="4" t="s">
        <v>15</v>
      </c>
      <c r="B304" s="5">
        <v>27871212</v>
      </c>
      <c r="C304">
        <v>82</v>
      </c>
      <c r="D304" s="13">
        <v>2908765</v>
      </c>
      <c r="E304">
        <v>14</v>
      </c>
      <c r="F304" s="5">
        <v>30779977</v>
      </c>
      <c r="G304">
        <v>96</v>
      </c>
      <c r="H304" s="13">
        <f t="shared" ref="H304:H310" si="132">D304-(D304*0.039)</f>
        <v>2795323.165</v>
      </c>
      <c r="I304" s="23">
        <f t="shared" ref="I304:I310" si="133">E304-(E304*0.39)</f>
        <v>8.5399999999999991</v>
      </c>
      <c r="J304" s="5">
        <f t="shared" ref="J304:J310" si="134">H304-D304</f>
        <v>-113441.83499999996</v>
      </c>
      <c r="K304" s="22">
        <f t="shared" ref="K304:K310" si="135">E304-I304</f>
        <v>5.4600000000000009</v>
      </c>
    </row>
    <row r="305" spans="1:11" x14ac:dyDescent="0.35">
      <c r="A305" s="4" t="s">
        <v>4</v>
      </c>
      <c r="B305" s="5">
        <v>83992715</v>
      </c>
      <c r="C305">
        <v>343</v>
      </c>
      <c r="D305" s="13">
        <v>11325402</v>
      </c>
      <c r="E305">
        <v>51</v>
      </c>
      <c r="F305" s="5">
        <v>95318117</v>
      </c>
      <c r="G305">
        <v>394</v>
      </c>
      <c r="H305" s="13">
        <f t="shared" si="132"/>
        <v>10883711.322000001</v>
      </c>
      <c r="I305" s="23">
        <f t="shared" si="133"/>
        <v>31.11</v>
      </c>
      <c r="J305" s="5">
        <f t="shared" si="134"/>
        <v>-441690.67799999937</v>
      </c>
      <c r="K305" s="22">
        <f t="shared" si="135"/>
        <v>19.89</v>
      </c>
    </row>
    <row r="306" spans="1:11" x14ac:dyDescent="0.35">
      <c r="A306" s="4" t="s">
        <v>5</v>
      </c>
      <c r="B306" s="5">
        <v>4866315</v>
      </c>
      <c r="C306">
        <v>13</v>
      </c>
      <c r="D306" s="13">
        <v>1219137</v>
      </c>
      <c r="E306">
        <v>3</v>
      </c>
      <c r="F306" s="5">
        <v>6085452</v>
      </c>
      <c r="G306">
        <v>16</v>
      </c>
      <c r="H306" s="13">
        <f t="shared" si="132"/>
        <v>1171590.6569999999</v>
      </c>
      <c r="I306" s="23">
        <f t="shared" si="133"/>
        <v>1.83</v>
      </c>
      <c r="J306" s="5">
        <f t="shared" si="134"/>
        <v>-47546.34300000011</v>
      </c>
      <c r="K306" s="22">
        <f t="shared" si="135"/>
        <v>1.17</v>
      </c>
    </row>
    <row r="307" spans="1:11" x14ac:dyDescent="0.35">
      <c r="A307" s="4" t="s">
        <v>6</v>
      </c>
      <c r="B307" s="5">
        <v>41701444</v>
      </c>
      <c r="C307">
        <v>156</v>
      </c>
      <c r="D307" s="13">
        <v>6900754</v>
      </c>
      <c r="E307">
        <v>28</v>
      </c>
      <c r="F307" s="5">
        <v>48602198</v>
      </c>
      <c r="G307">
        <v>184</v>
      </c>
      <c r="H307" s="13">
        <f t="shared" si="132"/>
        <v>6631624.5939999996</v>
      </c>
      <c r="I307" s="23">
        <f t="shared" si="133"/>
        <v>17.079999999999998</v>
      </c>
      <c r="J307" s="5">
        <f t="shared" si="134"/>
        <v>-269129.40600000042</v>
      </c>
      <c r="K307" s="22">
        <f t="shared" si="135"/>
        <v>10.920000000000002</v>
      </c>
    </row>
    <row r="308" spans="1:11" x14ac:dyDescent="0.35">
      <c r="A308" s="4" t="s">
        <v>7</v>
      </c>
      <c r="B308" s="5">
        <v>32875162</v>
      </c>
      <c r="C308">
        <v>101</v>
      </c>
      <c r="D308" s="13">
        <v>4893211</v>
      </c>
      <c r="E308">
        <v>18</v>
      </c>
      <c r="F308" s="5">
        <v>37768373</v>
      </c>
      <c r="G308">
        <v>119</v>
      </c>
      <c r="H308" s="13">
        <f t="shared" si="132"/>
        <v>4702375.7709999997</v>
      </c>
      <c r="I308" s="23">
        <f t="shared" si="133"/>
        <v>10.98</v>
      </c>
      <c r="J308" s="5">
        <f t="shared" si="134"/>
        <v>-190835.22900000028</v>
      </c>
      <c r="K308" s="22">
        <f t="shared" si="135"/>
        <v>7.02</v>
      </c>
    </row>
    <row r="309" spans="1:11" x14ac:dyDescent="0.35">
      <c r="A309" s="4" t="s">
        <v>12</v>
      </c>
      <c r="B309" s="5">
        <v>29098813</v>
      </c>
      <c r="C309">
        <v>84</v>
      </c>
      <c r="D309" s="13">
        <v>8686557</v>
      </c>
      <c r="E309">
        <v>25</v>
      </c>
      <c r="F309" s="5">
        <v>37785370</v>
      </c>
      <c r="G309">
        <v>109</v>
      </c>
      <c r="H309" s="13">
        <f t="shared" si="132"/>
        <v>8347781.2769999998</v>
      </c>
      <c r="I309" s="23">
        <f t="shared" si="133"/>
        <v>15.25</v>
      </c>
      <c r="J309" s="5">
        <f t="shared" si="134"/>
        <v>-338775.72300000023</v>
      </c>
      <c r="K309" s="22">
        <f t="shared" si="135"/>
        <v>9.75</v>
      </c>
    </row>
    <row r="310" spans="1:11" x14ac:dyDescent="0.35">
      <c r="A310" s="4" t="s">
        <v>85</v>
      </c>
      <c r="B310" s="5"/>
      <c r="D310" s="13">
        <v>60119719</v>
      </c>
      <c r="E310">
        <v>216</v>
      </c>
      <c r="F310" s="5">
        <v>60119719</v>
      </c>
      <c r="G310">
        <v>216</v>
      </c>
      <c r="H310" s="13">
        <f t="shared" si="132"/>
        <v>57775049.958999999</v>
      </c>
      <c r="I310" s="23">
        <f t="shared" si="133"/>
        <v>131.76</v>
      </c>
      <c r="J310" s="5">
        <f t="shared" si="134"/>
        <v>-2344669.0410000011</v>
      </c>
      <c r="K310" s="22">
        <f t="shared" si="135"/>
        <v>84.240000000000009</v>
      </c>
    </row>
    <row r="311" spans="1:11" x14ac:dyDescent="0.35">
      <c r="A311" s="1" t="s">
        <v>93</v>
      </c>
      <c r="B311" s="2"/>
      <c r="C311" s="3"/>
      <c r="D311" s="12"/>
      <c r="E311" s="3"/>
      <c r="F311" s="2"/>
      <c r="G311" s="3"/>
    </row>
    <row r="312" spans="1:11" x14ac:dyDescent="0.35">
      <c r="A312" s="4" t="s">
        <v>10</v>
      </c>
      <c r="B312" s="5">
        <v>59950</v>
      </c>
      <c r="C312">
        <v>8</v>
      </c>
      <c r="D312" s="13"/>
      <c r="F312" s="5">
        <v>59950</v>
      </c>
      <c r="G312">
        <v>8</v>
      </c>
      <c r="H312" s="13">
        <f>D312-(D312*0.039)</f>
        <v>0</v>
      </c>
      <c r="I312" s="23">
        <f>E312-(E312*0.39)</f>
        <v>0</v>
      </c>
      <c r="J312" s="5">
        <f>H312-D312</f>
        <v>0</v>
      </c>
      <c r="K312" s="22">
        <f>E312-I312</f>
        <v>0</v>
      </c>
    </row>
    <row r="313" spans="1:11" x14ac:dyDescent="0.35">
      <c r="A313" s="1" t="s">
        <v>65</v>
      </c>
      <c r="B313" s="2"/>
      <c r="C313" s="3"/>
      <c r="D313" s="12"/>
      <c r="E313" s="3"/>
      <c r="F313" s="2"/>
      <c r="G313" s="3"/>
    </row>
    <row r="314" spans="1:11" x14ac:dyDescent="0.35">
      <c r="A314" s="4" t="s">
        <v>15</v>
      </c>
      <c r="B314" s="5">
        <v>8895904</v>
      </c>
      <c r="C314">
        <v>33</v>
      </c>
      <c r="D314" s="13">
        <v>885996</v>
      </c>
      <c r="E314">
        <v>3</v>
      </c>
      <c r="F314" s="5">
        <v>9781900</v>
      </c>
      <c r="G314">
        <v>36</v>
      </c>
      <c r="H314" s="13">
        <f t="shared" ref="H314:H328" si="136">D314-(D314*0.039)</f>
        <v>851442.15599999996</v>
      </c>
      <c r="I314" s="23">
        <f t="shared" ref="I314:I328" si="137">E314-(E314*0.39)</f>
        <v>1.83</v>
      </c>
      <c r="J314" s="5">
        <f t="shared" ref="J314:J328" si="138">H314-D314</f>
        <v>-34553.844000000041</v>
      </c>
      <c r="K314" s="22">
        <f t="shared" ref="K314:K328" si="139">E314-I314</f>
        <v>1.17</v>
      </c>
    </row>
    <row r="315" spans="1:11" x14ac:dyDescent="0.35">
      <c r="A315" s="4" t="s">
        <v>6</v>
      </c>
      <c r="B315" s="5">
        <v>12154827</v>
      </c>
      <c r="C315">
        <v>56</v>
      </c>
      <c r="D315" s="13">
        <v>1701136</v>
      </c>
      <c r="E315">
        <v>8</v>
      </c>
      <c r="F315" s="5">
        <v>13855963</v>
      </c>
      <c r="G315">
        <v>64</v>
      </c>
      <c r="H315" s="13">
        <f t="shared" si="136"/>
        <v>1634791.696</v>
      </c>
      <c r="I315" s="23">
        <f t="shared" si="137"/>
        <v>4.88</v>
      </c>
      <c r="J315" s="5">
        <f t="shared" si="138"/>
        <v>-66344.304000000004</v>
      </c>
      <c r="K315" s="22">
        <f t="shared" si="139"/>
        <v>3.12</v>
      </c>
    </row>
    <row r="316" spans="1:11" x14ac:dyDescent="0.35">
      <c r="A316" s="4" t="s">
        <v>12</v>
      </c>
      <c r="B316" s="5">
        <v>11535053</v>
      </c>
      <c r="C316">
        <v>51</v>
      </c>
      <c r="D316" s="13">
        <v>2470608</v>
      </c>
      <c r="E316">
        <v>10</v>
      </c>
      <c r="F316" s="5">
        <v>14005661</v>
      </c>
      <c r="G316">
        <v>61</v>
      </c>
      <c r="H316" s="13">
        <f t="shared" si="136"/>
        <v>2374254.2880000002</v>
      </c>
      <c r="I316" s="23">
        <f t="shared" si="137"/>
        <v>6.1</v>
      </c>
      <c r="J316" s="5">
        <f t="shared" si="138"/>
        <v>-96353.711999999825</v>
      </c>
      <c r="K316" s="22">
        <f t="shared" si="139"/>
        <v>3.9000000000000004</v>
      </c>
    </row>
    <row r="317" spans="1:11" x14ac:dyDescent="0.35">
      <c r="A317" s="4" t="s">
        <v>8</v>
      </c>
      <c r="B317" s="5">
        <v>11680217</v>
      </c>
      <c r="C317">
        <v>76</v>
      </c>
      <c r="D317" s="13">
        <v>2996310</v>
      </c>
      <c r="E317">
        <v>19</v>
      </c>
      <c r="F317" s="5">
        <v>14676527</v>
      </c>
      <c r="G317">
        <v>95</v>
      </c>
      <c r="H317" s="13">
        <f t="shared" si="136"/>
        <v>2879453.91</v>
      </c>
      <c r="I317" s="23">
        <f t="shared" si="137"/>
        <v>11.59</v>
      </c>
      <c r="J317" s="5">
        <f t="shared" si="138"/>
        <v>-116856.08999999985</v>
      </c>
      <c r="K317" s="22">
        <f t="shared" si="139"/>
        <v>7.41</v>
      </c>
    </row>
    <row r="318" spans="1:11" x14ac:dyDescent="0.35">
      <c r="A318" s="4" t="s">
        <v>23</v>
      </c>
      <c r="B318" s="5">
        <v>17859625</v>
      </c>
      <c r="C318">
        <v>142</v>
      </c>
      <c r="D318" s="13">
        <v>4288051</v>
      </c>
      <c r="E318">
        <v>29</v>
      </c>
      <c r="F318" s="5">
        <v>22147676</v>
      </c>
      <c r="G318">
        <v>171</v>
      </c>
      <c r="H318" s="13">
        <f t="shared" si="136"/>
        <v>4120817.0109999999</v>
      </c>
      <c r="I318" s="23">
        <f t="shared" si="137"/>
        <v>17.689999999999998</v>
      </c>
      <c r="J318" s="5">
        <f t="shared" si="138"/>
        <v>-167233.98900000006</v>
      </c>
      <c r="K318" s="22">
        <f t="shared" si="139"/>
        <v>11.310000000000002</v>
      </c>
    </row>
    <row r="319" spans="1:11" x14ac:dyDescent="0.35">
      <c r="A319" s="4" t="s">
        <v>13</v>
      </c>
      <c r="B319" s="5">
        <v>42689274</v>
      </c>
      <c r="C319">
        <v>323</v>
      </c>
      <c r="D319" s="13">
        <v>9912345</v>
      </c>
      <c r="E319">
        <v>72</v>
      </c>
      <c r="F319" s="5">
        <v>52601619</v>
      </c>
      <c r="G319">
        <v>395</v>
      </c>
      <c r="H319" s="13">
        <f t="shared" si="136"/>
        <v>9525763.5449999999</v>
      </c>
      <c r="I319" s="23">
        <f t="shared" si="137"/>
        <v>43.92</v>
      </c>
      <c r="J319" s="5">
        <f t="shared" si="138"/>
        <v>-386581.45500000007</v>
      </c>
      <c r="K319" s="22">
        <f t="shared" si="139"/>
        <v>28.08</v>
      </c>
    </row>
    <row r="320" spans="1:11" x14ac:dyDescent="0.35">
      <c r="A320" s="4" t="s">
        <v>60</v>
      </c>
      <c r="B320" s="5">
        <v>21017883</v>
      </c>
      <c r="C320">
        <v>109</v>
      </c>
      <c r="D320" s="13">
        <v>3919043</v>
      </c>
      <c r="E320">
        <v>22</v>
      </c>
      <c r="F320" s="5">
        <v>24936926</v>
      </c>
      <c r="G320">
        <v>131</v>
      </c>
      <c r="H320" s="13">
        <f t="shared" si="136"/>
        <v>3766200.3229999999</v>
      </c>
      <c r="I320" s="23">
        <f t="shared" si="137"/>
        <v>13.42</v>
      </c>
      <c r="J320" s="5">
        <f t="shared" si="138"/>
        <v>-152842.67700000014</v>
      </c>
      <c r="K320" s="22">
        <f t="shared" si="139"/>
        <v>8.58</v>
      </c>
    </row>
    <row r="321" spans="1:11" x14ac:dyDescent="0.35">
      <c r="A321" s="4" t="s">
        <v>29</v>
      </c>
      <c r="B321" s="5">
        <v>33233518</v>
      </c>
      <c r="C321">
        <v>168</v>
      </c>
      <c r="D321" s="13">
        <v>6835287</v>
      </c>
      <c r="E321">
        <v>30</v>
      </c>
      <c r="F321" s="5">
        <v>40068805</v>
      </c>
      <c r="G321">
        <v>198</v>
      </c>
      <c r="H321" s="13">
        <f t="shared" si="136"/>
        <v>6568710.807</v>
      </c>
      <c r="I321" s="23">
        <f t="shared" si="137"/>
        <v>18.299999999999997</v>
      </c>
      <c r="J321" s="5">
        <f t="shared" si="138"/>
        <v>-266576.19299999997</v>
      </c>
      <c r="K321" s="22">
        <f t="shared" si="139"/>
        <v>11.700000000000003</v>
      </c>
    </row>
    <row r="322" spans="1:11" x14ac:dyDescent="0.35">
      <c r="A322" s="4" t="s">
        <v>17</v>
      </c>
      <c r="B322" s="5">
        <v>4890490</v>
      </c>
      <c r="C322">
        <v>33</v>
      </c>
      <c r="D322" s="13">
        <v>1592401</v>
      </c>
      <c r="E322">
        <v>11</v>
      </c>
      <c r="F322" s="5">
        <v>6482891</v>
      </c>
      <c r="G322">
        <v>44</v>
      </c>
      <c r="H322" s="13">
        <f t="shared" si="136"/>
        <v>1530297.361</v>
      </c>
      <c r="I322" s="23">
        <f t="shared" si="137"/>
        <v>6.71</v>
      </c>
      <c r="J322" s="5">
        <f t="shared" si="138"/>
        <v>-62103.638999999966</v>
      </c>
      <c r="K322" s="22">
        <f t="shared" si="139"/>
        <v>4.29</v>
      </c>
    </row>
    <row r="323" spans="1:11" x14ac:dyDescent="0.35">
      <c r="A323" s="4" t="s">
        <v>18</v>
      </c>
      <c r="B323" s="5">
        <v>91657593</v>
      </c>
      <c r="C323">
        <v>589</v>
      </c>
      <c r="D323" s="13">
        <v>19785427</v>
      </c>
      <c r="E323">
        <v>123</v>
      </c>
      <c r="F323" s="5">
        <v>111443020</v>
      </c>
      <c r="G323">
        <v>712</v>
      </c>
      <c r="H323" s="13">
        <f t="shared" si="136"/>
        <v>19013795.346999999</v>
      </c>
      <c r="I323" s="23">
        <f t="shared" si="137"/>
        <v>75.03</v>
      </c>
      <c r="J323" s="5">
        <f t="shared" si="138"/>
        <v>-771631.65300000086</v>
      </c>
      <c r="K323" s="22">
        <f t="shared" si="139"/>
        <v>47.97</v>
      </c>
    </row>
    <row r="324" spans="1:11" x14ac:dyDescent="0.35">
      <c r="A324" s="4" t="s">
        <v>33</v>
      </c>
      <c r="B324" s="5">
        <v>68197144</v>
      </c>
      <c r="C324">
        <v>590</v>
      </c>
      <c r="D324" s="13">
        <v>13037699</v>
      </c>
      <c r="E324">
        <v>113</v>
      </c>
      <c r="F324" s="5">
        <v>81234843</v>
      </c>
      <c r="G324">
        <v>703</v>
      </c>
      <c r="H324" s="13">
        <f t="shared" si="136"/>
        <v>12529228.739</v>
      </c>
      <c r="I324" s="23">
        <f t="shared" si="137"/>
        <v>68.930000000000007</v>
      </c>
      <c r="J324" s="5">
        <f t="shared" si="138"/>
        <v>-508470.26099999994</v>
      </c>
      <c r="K324" s="22">
        <f t="shared" si="139"/>
        <v>44.069999999999993</v>
      </c>
    </row>
    <row r="325" spans="1:11" x14ac:dyDescent="0.35">
      <c r="A325" s="4" t="s">
        <v>34</v>
      </c>
      <c r="B325" s="5">
        <v>48103750</v>
      </c>
      <c r="C325">
        <v>413</v>
      </c>
      <c r="D325" s="13">
        <v>10138609</v>
      </c>
      <c r="E325">
        <v>81</v>
      </c>
      <c r="F325" s="5">
        <v>58242359</v>
      </c>
      <c r="G325">
        <v>494</v>
      </c>
      <c r="H325" s="13">
        <f t="shared" si="136"/>
        <v>9743203.2489999998</v>
      </c>
      <c r="I325" s="23">
        <f t="shared" si="137"/>
        <v>49.41</v>
      </c>
      <c r="J325" s="5">
        <f t="shared" si="138"/>
        <v>-395405.75100000016</v>
      </c>
      <c r="K325" s="22">
        <f t="shared" si="139"/>
        <v>31.590000000000003</v>
      </c>
    </row>
    <row r="326" spans="1:11" x14ac:dyDescent="0.35">
      <c r="A326" s="4" t="s">
        <v>35</v>
      </c>
      <c r="B326" s="5">
        <v>21310914</v>
      </c>
      <c r="C326">
        <v>177</v>
      </c>
      <c r="D326" s="13">
        <v>5189369</v>
      </c>
      <c r="E326">
        <v>40</v>
      </c>
      <c r="F326" s="5">
        <v>26500283</v>
      </c>
      <c r="G326">
        <v>217</v>
      </c>
      <c r="H326" s="13">
        <f t="shared" si="136"/>
        <v>4986983.6090000002</v>
      </c>
      <c r="I326" s="23">
        <f t="shared" si="137"/>
        <v>24.4</v>
      </c>
      <c r="J326" s="5">
        <f t="shared" si="138"/>
        <v>-202385.39099999983</v>
      </c>
      <c r="K326" s="22">
        <f t="shared" si="139"/>
        <v>15.600000000000001</v>
      </c>
    </row>
    <row r="327" spans="1:11" x14ac:dyDescent="0.35">
      <c r="A327" s="4" t="s">
        <v>27</v>
      </c>
      <c r="B327" s="5">
        <v>16468483</v>
      </c>
      <c r="C327">
        <v>119</v>
      </c>
      <c r="D327" s="13">
        <v>2690065</v>
      </c>
      <c r="E327">
        <v>20</v>
      </c>
      <c r="F327" s="5">
        <v>19158548</v>
      </c>
      <c r="G327">
        <v>139</v>
      </c>
      <c r="H327" s="13">
        <f t="shared" si="136"/>
        <v>2585152.4649999999</v>
      </c>
      <c r="I327" s="23">
        <f t="shared" si="137"/>
        <v>12.2</v>
      </c>
      <c r="J327" s="5">
        <f t="shared" si="138"/>
        <v>-104912.53500000015</v>
      </c>
      <c r="K327" s="22">
        <f t="shared" si="139"/>
        <v>7.8000000000000007</v>
      </c>
    </row>
    <row r="328" spans="1:11" x14ac:dyDescent="0.35">
      <c r="A328" s="4" t="s">
        <v>85</v>
      </c>
      <c r="B328" s="5">
        <v>4150</v>
      </c>
      <c r="C328">
        <v>1</v>
      </c>
      <c r="D328" s="13">
        <v>136955967</v>
      </c>
      <c r="E328">
        <v>919</v>
      </c>
      <c r="F328" s="5">
        <v>136960117</v>
      </c>
      <c r="G328">
        <v>920</v>
      </c>
      <c r="H328" s="13">
        <f t="shared" si="136"/>
        <v>131614684.287</v>
      </c>
      <c r="I328" s="23">
        <f t="shared" si="137"/>
        <v>560.58999999999992</v>
      </c>
      <c r="J328" s="5">
        <f t="shared" si="138"/>
        <v>-5341282.7129999995</v>
      </c>
      <c r="K328" s="22">
        <f t="shared" si="139"/>
        <v>358.41000000000008</v>
      </c>
    </row>
    <row r="329" spans="1:11" x14ac:dyDescent="0.35">
      <c r="A329" s="1" t="s">
        <v>66</v>
      </c>
      <c r="B329" s="2"/>
      <c r="C329" s="3"/>
      <c r="D329" s="12"/>
      <c r="E329" s="3"/>
      <c r="F329" s="2"/>
      <c r="G329" s="3"/>
    </row>
    <row r="330" spans="1:11" x14ac:dyDescent="0.35">
      <c r="A330" s="4" t="s">
        <v>10</v>
      </c>
      <c r="B330" s="5">
        <v>284986978</v>
      </c>
      <c r="C330">
        <v>2427</v>
      </c>
      <c r="D330" s="13">
        <v>162685517</v>
      </c>
      <c r="E330">
        <v>1402</v>
      </c>
      <c r="F330" s="5">
        <v>447672495</v>
      </c>
      <c r="G330">
        <v>3829</v>
      </c>
      <c r="H330" s="13">
        <f>D330-(D330*0.039)</f>
        <v>156340781.83700001</v>
      </c>
      <c r="I330" s="23">
        <f>E330-(E330*0.39)</f>
        <v>855.22</v>
      </c>
      <c r="J330" s="5">
        <f>H330-D330</f>
        <v>-6344735.1629999876</v>
      </c>
      <c r="K330" s="22">
        <f>E330-I330</f>
        <v>546.78</v>
      </c>
    </row>
    <row r="331" spans="1:11" x14ac:dyDescent="0.35">
      <c r="A331" s="1" t="s">
        <v>112</v>
      </c>
      <c r="B331" s="2"/>
      <c r="C331" s="3"/>
      <c r="D331" s="12"/>
      <c r="E331" s="3"/>
      <c r="F331" s="2"/>
      <c r="G331" s="3"/>
    </row>
    <row r="332" spans="1:11" x14ac:dyDescent="0.35">
      <c r="A332" s="4" t="s">
        <v>15</v>
      </c>
      <c r="B332" s="5">
        <v>2658817</v>
      </c>
      <c r="C332">
        <v>9</v>
      </c>
      <c r="D332" s="13"/>
      <c r="F332" s="5">
        <v>2658817</v>
      </c>
      <c r="G332">
        <v>9</v>
      </c>
      <c r="H332" s="13">
        <f>D332-(D332*0.039)</f>
        <v>0</v>
      </c>
      <c r="I332" s="23">
        <f>E332-(E332*0.39)</f>
        <v>0</v>
      </c>
      <c r="J332" s="5">
        <f>H332-D332</f>
        <v>0</v>
      </c>
      <c r="K332" s="22">
        <f>E332-I332</f>
        <v>0</v>
      </c>
    </row>
    <row r="333" spans="1:11" x14ac:dyDescent="0.35">
      <c r="A333" s="4" t="s">
        <v>4</v>
      </c>
      <c r="B333" s="5">
        <v>2519178</v>
      </c>
      <c r="C333">
        <v>12</v>
      </c>
      <c r="D333" s="13">
        <v>511863</v>
      </c>
      <c r="E333">
        <v>3</v>
      </c>
      <c r="F333" s="5">
        <v>3031041</v>
      </c>
      <c r="G333">
        <v>15</v>
      </c>
      <c r="H333" s="13">
        <f t="shared" ref="H333:H334" si="140">D333-(D333*0.039)</f>
        <v>491900.34299999999</v>
      </c>
      <c r="I333" s="23">
        <f t="shared" ref="I333:I334" si="141">E333-(E333*0.39)</f>
        <v>1.83</v>
      </c>
      <c r="J333" s="5">
        <f t="shared" ref="J333:J334" si="142">H333-D333</f>
        <v>-19962.657000000007</v>
      </c>
      <c r="K333" s="22">
        <f t="shared" ref="K333:K334" si="143">E333-I333</f>
        <v>1.17</v>
      </c>
    </row>
    <row r="334" spans="1:11" x14ac:dyDescent="0.35">
      <c r="A334" s="4" t="s">
        <v>85</v>
      </c>
      <c r="B334" s="5"/>
      <c r="D334" s="13">
        <v>1333340</v>
      </c>
      <c r="E334">
        <v>10</v>
      </c>
      <c r="F334" s="5">
        <v>1333340</v>
      </c>
      <c r="G334">
        <v>10</v>
      </c>
      <c r="H334" s="13">
        <f t="shared" si="140"/>
        <v>1281339.74</v>
      </c>
      <c r="I334" s="23">
        <f t="shared" si="141"/>
        <v>6.1</v>
      </c>
      <c r="J334" s="5">
        <f t="shared" si="142"/>
        <v>-52000.260000000009</v>
      </c>
      <c r="K334" s="22">
        <f t="shared" si="143"/>
        <v>3.9000000000000004</v>
      </c>
    </row>
    <row r="335" spans="1:11" x14ac:dyDescent="0.35">
      <c r="A335" s="1" t="s">
        <v>67</v>
      </c>
      <c r="B335" s="2"/>
      <c r="C335" s="3"/>
      <c r="D335" s="12"/>
      <c r="E335" s="3"/>
      <c r="F335" s="2"/>
      <c r="G335" s="3"/>
    </row>
    <row r="336" spans="1:11" x14ac:dyDescent="0.35">
      <c r="A336" s="4" t="s">
        <v>15</v>
      </c>
      <c r="B336" s="5">
        <v>40182380</v>
      </c>
      <c r="C336">
        <v>150</v>
      </c>
      <c r="D336" s="13">
        <v>6522755</v>
      </c>
      <c r="E336">
        <v>22</v>
      </c>
      <c r="F336" s="5">
        <v>46705135</v>
      </c>
      <c r="G336">
        <v>172</v>
      </c>
      <c r="H336" s="13">
        <f t="shared" ref="H336:H343" si="144">D336-(D336*0.039)</f>
        <v>6268367.5549999997</v>
      </c>
      <c r="I336" s="23">
        <f t="shared" ref="I336:I343" si="145">E336-(E336*0.39)</f>
        <v>13.42</v>
      </c>
      <c r="J336" s="5">
        <f t="shared" ref="J336:J343" si="146">H336-D336</f>
        <v>-254387.4450000003</v>
      </c>
      <c r="K336" s="22">
        <f t="shared" ref="K336:K343" si="147">E336-I336</f>
        <v>8.58</v>
      </c>
    </row>
    <row r="337" spans="1:11" x14ac:dyDescent="0.35">
      <c r="A337" s="4" t="s">
        <v>4</v>
      </c>
      <c r="B337" s="5">
        <v>55730316</v>
      </c>
      <c r="C337">
        <v>294</v>
      </c>
      <c r="D337" s="13">
        <v>11087678</v>
      </c>
      <c r="E337">
        <v>56</v>
      </c>
      <c r="F337" s="5">
        <v>66817994</v>
      </c>
      <c r="G337">
        <v>350</v>
      </c>
      <c r="H337" s="13">
        <f t="shared" si="144"/>
        <v>10655258.558</v>
      </c>
      <c r="I337" s="23">
        <f t="shared" si="145"/>
        <v>34.159999999999997</v>
      </c>
      <c r="J337" s="5">
        <f t="shared" si="146"/>
        <v>-432419.44199999981</v>
      </c>
      <c r="K337" s="22">
        <f t="shared" si="147"/>
        <v>21.840000000000003</v>
      </c>
    </row>
    <row r="338" spans="1:11" x14ac:dyDescent="0.35">
      <c r="A338" s="4" t="s">
        <v>5</v>
      </c>
      <c r="B338" s="5">
        <v>102595193</v>
      </c>
      <c r="C338">
        <v>559</v>
      </c>
      <c r="D338" s="13">
        <v>18136922</v>
      </c>
      <c r="E338">
        <v>94</v>
      </c>
      <c r="F338" s="5">
        <v>120732115</v>
      </c>
      <c r="G338">
        <v>653</v>
      </c>
      <c r="H338" s="13">
        <f t="shared" si="144"/>
        <v>17429582.041999999</v>
      </c>
      <c r="I338" s="23">
        <f t="shared" si="145"/>
        <v>57.339999999999996</v>
      </c>
      <c r="J338" s="5">
        <f t="shared" si="146"/>
        <v>-707339.95800000057</v>
      </c>
      <c r="K338" s="22">
        <f t="shared" si="147"/>
        <v>36.660000000000004</v>
      </c>
    </row>
    <row r="339" spans="1:11" x14ac:dyDescent="0.35">
      <c r="A339" s="4" t="s">
        <v>6</v>
      </c>
      <c r="B339" s="5">
        <v>69274959</v>
      </c>
      <c r="C339">
        <v>313</v>
      </c>
      <c r="D339" s="13">
        <v>10096456</v>
      </c>
      <c r="E339">
        <v>43</v>
      </c>
      <c r="F339" s="5">
        <v>79371415</v>
      </c>
      <c r="G339">
        <v>356</v>
      </c>
      <c r="H339" s="13">
        <f t="shared" si="144"/>
        <v>9702694.216</v>
      </c>
      <c r="I339" s="23">
        <f t="shared" si="145"/>
        <v>26.23</v>
      </c>
      <c r="J339" s="5">
        <f t="shared" si="146"/>
        <v>-393761.78399999999</v>
      </c>
      <c r="K339" s="22">
        <f t="shared" si="147"/>
        <v>16.77</v>
      </c>
    </row>
    <row r="340" spans="1:11" x14ac:dyDescent="0.35">
      <c r="A340" s="4" t="s">
        <v>7</v>
      </c>
      <c r="B340" s="5">
        <v>101386818</v>
      </c>
      <c r="C340">
        <v>503</v>
      </c>
      <c r="D340" s="13">
        <v>13185030</v>
      </c>
      <c r="E340">
        <v>66</v>
      </c>
      <c r="F340" s="5">
        <v>114571848</v>
      </c>
      <c r="G340">
        <v>569</v>
      </c>
      <c r="H340" s="13">
        <f t="shared" si="144"/>
        <v>12670813.83</v>
      </c>
      <c r="I340" s="23">
        <f t="shared" si="145"/>
        <v>40.26</v>
      </c>
      <c r="J340" s="5">
        <f t="shared" si="146"/>
        <v>-514216.16999999993</v>
      </c>
      <c r="K340" s="22">
        <f t="shared" si="147"/>
        <v>25.740000000000002</v>
      </c>
    </row>
    <row r="341" spans="1:11" x14ac:dyDescent="0.35">
      <c r="A341" s="4" t="s">
        <v>12</v>
      </c>
      <c r="B341" s="5">
        <v>31244654</v>
      </c>
      <c r="C341">
        <v>197</v>
      </c>
      <c r="D341" s="13">
        <v>4247744</v>
      </c>
      <c r="E341">
        <v>45</v>
      </c>
      <c r="F341" s="5">
        <v>35492398</v>
      </c>
      <c r="G341">
        <v>242</v>
      </c>
      <c r="H341" s="13">
        <f t="shared" si="144"/>
        <v>4082081.9840000002</v>
      </c>
      <c r="I341" s="23">
        <f t="shared" si="145"/>
        <v>27.45</v>
      </c>
      <c r="J341" s="5">
        <f t="shared" si="146"/>
        <v>-165662.01599999983</v>
      </c>
      <c r="K341" s="22">
        <f t="shared" si="147"/>
        <v>17.55</v>
      </c>
    </row>
    <row r="342" spans="1:11" x14ac:dyDescent="0.35">
      <c r="A342" s="4" t="s">
        <v>8</v>
      </c>
      <c r="B342" s="5">
        <v>58671265</v>
      </c>
      <c r="C342">
        <v>323</v>
      </c>
      <c r="D342" s="13">
        <v>10358594</v>
      </c>
      <c r="E342">
        <v>58</v>
      </c>
      <c r="F342" s="5">
        <v>69029859</v>
      </c>
      <c r="G342">
        <v>381</v>
      </c>
      <c r="H342" s="13">
        <f t="shared" si="144"/>
        <v>9954608.8340000007</v>
      </c>
      <c r="I342" s="23">
        <f t="shared" si="145"/>
        <v>35.379999999999995</v>
      </c>
      <c r="J342" s="5">
        <f t="shared" si="146"/>
        <v>-403985.16599999927</v>
      </c>
      <c r="K342" s="22">
        <f t="shared" si="147"/>
        <v>22.620000000000005</v>
      </c>
    </row>
    <row r="343" spans="1:11" x14ac:dyDescent="0.35">
      <c r="A343" s="4" t="s">
        <v>85</v>
      </c>
      <c r="B343" s="5"/>
      <c r="D343" s="13">
        <v>156344876</v>
      </c>
      <c r="E343">
        <v>800</v>
      </c>
      <c r="F343" s="5">
        <v>156344876</v>
      </c>
      <c r="G343">
        <v>800</v>
      </c>
      <c r="H343" s="13">
        <f t="shared" si="144"/>
        <v>150247425.836</v>
      </c>
      <c r="I343" s="23">
        <f t="shared" si="145"/>
        <v>488</v>
      </c>
      <c r="J343" s="5">
        <f t="shared" si="146"/>
        <v>-6097450.1640000045</v>
      </c>
      <c r="K343" s="22">
        <f t="shared" si="147"/>
        <v>312</v>
      </c>
    </row>
    <row r="344" spans="1:11" x14ac:dyDescent="0.35">
      <c r="A344" s="1" t="s">
        <v>68</v>
      </c>
      <c r="B344" s="2"/>
      <c r="C344" s="3"/>
      <c r="D344" s="12"/>
      <c r="E344" s="3"/>
      <c r="F344" s="2"/>
      <c r="G344" s="3"/>
    </row>
    <row r="345" spans="1:11" x14ac:dyDescent="0.35">
      <c r="A345" s="4" t="s">
        <v>10</v>
      </c>
      <c r="B345" s="5">
        <v>103394999</v>
      </c>
      <c r="C345">
        <v>583</v>
      </c>
      <c r="D345" s="13">
        <v>44830444</v>
      </c>
      <c r="E345">
        <v>260</v>
      </c>
      <c r="F345" s="5">
        <v>148225443</v>
      </c>
      <c r="G345">
        <v>843</v>
      </c>
      <c r="H345" s="13">
        <f>D345-(D345*0.039)</f>
        <v>43082056.684</v>
      </c>
      <c r="I345" s="23">
        <f>E345-(E345*0.39)</f>
        <v>158.6</v>
      </c>
      <c r="J345" s="5">
        <f>H345-D345</f>
        <v>-1748387.3159999996</v>
      </c>
      <c r="K345" s="22">
        <f>E345-I345</f>
        <v>101.4</v>
      </c>
    </row>
    <row r="346" spans="1:11" x14ac:dyDescent="0.35">
      <c r="A346" s="1" t="s">
        <v>69</v>
      </c>
      <c r="B346" s="2"/>
      <c r="C346" s="3"/>
      <c r="D346" s="12"/>
      <c r="E346" s="3"/>
      <c r="F346" s="2"/>
      <c r="G346" s="3"/>
    </row>
    <row r="347" spans="1:11" x14ac:dyDescent="0.35">
      <c r="A347" s="4" t="s">
        <v>15</v>
      </c>
      <c r="B347" s="5">
        <v>84048214</v>
      </c>
      <c r="C347">
        <v>463</v>
      </c>
      <c r="D347" s="13">
        <v>17820215</v>
      </c>
      <c r="E347">
        <v>100</v>
      </c>
      <c r="F347" s="5">
        <v>101868429</v>
      </c>
      <c r="G347">
        <v>563</v>
      </c>
      <c r="H347" s="13">
        <f t="shared" ref="H347:H356" si="148">D347-(D347*0.039)</f>
        <v>17125226.614999998</v>
      </c>
      <c r="I347" s="23">
        <f t="shared" ref="I347:I356" si="149">E347-(E347*0.39)</f>
        <v>61</v>
      </c>
      <c r="J347" s="5">
        <f t="shared" ref="J347:J356" si="150">H347-D347</f>
        <v>-694988.38500000164</v>
      </c>
      <c r="K347" s="22">
        <f t="shared" ref="K347:K356" si="151">E347-I347</f>
        <v>39</v>
      </c>
    </row>
    <row r="348" spans="1:11" x14ac:dyDescent="0.35">
      <c r="A348" s="4" t="s">
        <v>4</v>
      </c>
      <c r="B348" s="5">
        <v>75964714</v>
      </c>
      <c r="C348">
        <v>397</v>
      </c>
      <c r="D348" s="13">
        <v>12886083</v>
      </c>
      <c r="E348">
        <v>68</v>
      </c>
      <c r="F348" s="5">
        <v>88850797</v>
      </c>
      <c r="G348">
        <v>465</v>
      </c>
      <c r="H348" s="13">
        <f t="shared" si="148"/>
        <v>12383525.763</v>
      </c>
      <c r="I348" s="23">
        <f t="shared" si="149"/>
        <v>41.480000000000004</v>
      </c>
      <c r="J348" s="5">
        <f t="shared" si="150"/>
        <v>-502557.23699999973</v>
      </c>
      <c r="K348" s="22">
        <f t="shared" si="151"/>
        <v>26.519999999999996</v>
      </c>
    </row>
    <row r="349" spans="1:11" x14ac:dyDescent="0.35">
      <c r="A349" s="4" t="s">
        <v>5</v>
      </c>
      <c r="B349" s="5">
        <v>76838389</v>
      </c>
      <c r="C349">
        <v>427</v>
      </c>
      <c r="D349" s="13">
        <v>12937777</v>
      </c>
      <c r="E349">
        <v>71</v>
      </c>
      <c r="F349" s="5">
        <v>89776166</v>
      </c>
      <c r="G349">
        <v>498</v>
      </c>
      <c r="H349" s="13">
        <f t="shared" si="148"/>
        <v>12433203.697000001</v>
      </c>
      <c r="I349" s="23">
        <f t="shared" si="149"/>
        <v>43.31</v>
      </c>
      <c r="J349" s="5">
        <f t="shared" si="150"/>
        <v>-504573.30299999937</v>
      </c>
      <c r="K349" s="22">
        <f t="shared" si="151"/>
        <v>27.689999999999998</v>
      </c>
    </row>
    <row r="350" spans="1:11" x14ac:dyDescent="0.35">
      <c r="A350" s="4" t="s">
        <v>6</v>
      </c>
      <c r="B350" s="5">
        <v>117294842</v>
      </c>
      <c r="C350">
        <v>600</v>
      </c>
      <c r="D350" s="13">
        <v>16987707</v>
      </c>
      <c r="E350">
        <v>90</v>
      </c>
      <c r="F350" s="5">
        <v>134282549</v>
      </c>
      <c r="G350">
        <v>690</v>
      </c>
      <c r="H350" s="13">
        <f t="shared" si="148"/>
        <v>16325186.426999999</v>
      </c>
      <c r="I350" s="23">
        <f t="shared" si="149"/>
        <v>54.9</v>
      </c>
      <c r="J350" s="5">
        <f t="shared" si="150"/>
        <v>-662520.57300000079</v>
      </c>
      <c r="K350" s="22">
        <f t="shared" si="151"/>
        <v>35.1</v>
      </c>
    </row>
    <row r="351" spans="1:11" x14ac:dyDescent="0.35">
      <c r="A351" s="4" t="s">
        <v>7</v>
      </c>
      <c r="B351" s="5">
        <v>36782543</v>
      </c>
      <c r="C351">
        <v>148</v>
      </c>
      <c r="D351" s="13">
        <v>4128556</v>
      </c>
      <c r="E351">
        <v>16</v>
      </c>
      <c r="F351" s="5">
        <v>40911099</v>
      </c>
      <c r="G351">
        <v>164</v>
      </c>
      <c r="H351" s="13">
        <f t="shared" si="148"/>
        <v>3967542.3160000001</v>
      </c>
      <c r="I351" s="23">
        <f t="shared" si="149"/>
        <v>9.76</v>
      </c>
      <c r="J351" s="5">
        <f t="shared" si="150"/>
        <v>-161013.68399999989</v>
      </c>
      <c r="K351" s="22">
        <f t="shared" si="151"/>
        <v>6.24</v>
      </c>
    </row>
    <row r="352" spans="1:11" x14ac:dyDescent="0.35">
      <c r="A352" s="4" t="s">
        <v>12</v>
      </c>
      <c r="B352" s="5">
        <v>115363900</v>
      </c>
      <c r="C352">
        <v>564</v>
      </c>
      <c r="D352" s="13">
        <v>20942802</v>
      </c>
      <c r="E352">
        <v>111</v>
      </c>
      <c r="F352" s="5">
        <v>136306702</v>
      </c>
      <c r="G352">
        <v>675</v>
      </c>
      <c r="H352" s="13">
        <f t="shared" si="148"/>
        <v>20126032.721999999</v>
      </c>
      <c r="I352" s="23">
        <f t="shared" si="149"/>
        <v>67.710000000000008</v>
      </c>
      <c r="J352" s="5">
        <f t="shared" si="150"/>
        <v>-816769.27800000086</v>
      </c>
      <c r="K352" s="22">
        <f t="shared" si="151"/>
        <v>43.289999999999992</v>
      </c>
    </row>
    <row r="353" spans="1:11" x14ac:dyDescent="0.35">
      <c r="A353" s="4" t="s">
        <v>8</v>
      </c>
      <c r="B353" s="5">
        <v>71624013</v>
      </c>
      <c r="C353">
        <v>316</v>
      </c>
      <c r="D353" s="13">
        <v>12149534</v>
      </c>
      <c r="E353">
        <v>60</v>
      </c>
      <c r="F353" s="5">
        <v>83773547</v>
      </c>
      <c r="G353">
        <v>376</v>
      </c>
      <c r="H353" s="13">
        <f t="shared" si="148"/>
        <v>11675702.174000001</v>
      </c>
      <c r="I353" s="23">
        <f t="shared" si="149"/>
        <v>36.599999999999994</v>
      </c>
      <c r="J353" s="5">
        <f t="shared" si="150"/>
        <v>-473831.82599999942</v>
      </c>
      <c r="K353" s="22">
        <f t="shared" si="151"/>
        <v>23.400000000000006</v>
      </c>
    </row>
    <row r="354" spans="1:11" x14ac:dyDescent="0.35">
      <c r="A354" s="4" t="s">
        <v>23</v>
      </c>
      <c r="B354" s="5">
        <v>134893671</v>
      </c>
      <c r="C354">
        <v>1002</v>
      </c>
      <c r="D354" s="13">
        <v>20744321</v>
      </c>
      <c r="E354">
        <v>151</v>
      </c>
      <c r="F354" s="5">
        <v>155637992</v>
      </c>
      <c r="G354">
        <v>1153</v>
      </c>
      <c r="H354" s="13">
        <f t="shared" si="148"/>
        <v>19935292.480999999</v>
      </c>
      <c r="I354" s="23">
        <f t="shared" si="149"/>
        <v>92.11</v>
      </c>
      <c r="J354" s="5">
        <f t="shared" si="150"/>
        <v>-809028.51900000125</v>
      </c>
      <c r="K354" s="22">
        <f t="shared" si="151"/>
        <v>58.89</v>
      </c>
    </row>
    <row r="355" spans="1:11" x14ac:dyDescent="0.35">
      <c r="A355" s="4" t="s">
        <v>13</v>
      </c>
      <c r="B355" s="5">
        <v>18723502</v>
      </c>
      <c r="C355">
        <v>104</v>
      </c>
      <c r="D355" s="13">
        <v>1836670</v>
      </c>
      <c r="E355">
        <v>9</v>
      </c>
      <c r="F355" s="5">
        <v>20560172</v>
      </c>
      <c r="G355">
        <v>113</v>
      </c>
      <c r="H355" s="13">
        <f t="shared" si="148"/>
        <v>1765039.87</v>
      </c>
      <c r="I355" s="23">
        <f t="shared" si="149"/>
        <v>5.49</v>
      </c>
      <c r="J355" s="5">
        <f t="shared" si="150"/>
        <v>-71630.129999999888</v>
      </c>
      <c r="K355" s="22">
        <f t="shared" si="151"/>
        <v>3.51</v>
      </c>
    </row>
    <row r="356" spans="1:11" x14ac:dyDescent="0.35">
      <c r="A356" s="4" t="s">
        <v>85</v>
      </c>
      <c r="B356" s="5">
        <v>255724</v>
      </c>
      <c r="C356">
        <v>2</v>
      </c>
      <c r="D356" s="13">
        <v>240886362</v>
      </c>
      <c r="E356">
        <v>1226</v>
      </c>
      <c r="F356" s="5">
        <v>241142086</v>
      </c>
      <c r="G356">
        <v>1228</v>
      </c>
      <c r="H356" s="13">
        <f t="shared" si="148"/>
        <v>231491793.882</v>
      </c>
      <c r="I356" s="23">
        <f t="shared" si="149"/>
        <v>747.8599999999999</v>
      </c>
      <c r="J356" s="5">
        <f t="shared" si="150"/>
        <v>-9394568.1180000007</v>
      </c>
      <c r="K356" s="22">
        <f t="shared" si="151"/>
        <v>478.1400000000001</v>
      </c>
    </row>
    <row r="357" spans="1:11" x14ac:dyDescent="0.35">
      <c r="A357" s="1" t="s">
        <v>70</v>
      </c>
      <c r="B357" s="2"/>
      <c r="C357" s="3"/>
      <c r="D357" s="12"/>
      <c r="E357" s="3"/>
      <c r="F357" s="2"/>
      <c r="G357" s="3"/>
    </row>
    <row r="358" spans="1:11" x14ac:dyDescent="0.35">
      <c r="A358" s="4" t="s">
        <v>15</v>
      </c>
      <c r="B358" s="5">
        <v>33066488</v>
      </c>
      <c r="C358">
        <v>236</v>
      </c>
      <c r="D358" s="13">
        <v>6612860</v>
      </c>
      <c r="E358">
        <v>60</v>
      </c>
      <c r="F358" s="5">
        <v>39679348</v>
      </c>
      <c r="G358">
        <v>296</v>
      </c>
      <c r="H358" s="13">
        <f t="shared" ref="H358:H390" si="152">D358-(D358*0.039)</f>
        <v>6354958.46</v>
      </c>
      <c r="I358" s="23">
        <f t="shared" ref="I358:I390" si="153">E358-(E358*0.39)</f>
        <v>36.599999999999994</v>
      </c>
      <c r="J358" s="5">
        <f t="shared" ref="J358:J390" si="154">H358-D358</f>
        <v>-257901.54000000004</v>
      </c>
      <c r="K358" s="22">
        <f t="shared" ref="K358:K390" si="155">E358-I358</f>
        <v>23.400000000000006</v>
      </c>
    </row>
    <row r="359" spans="1:11" x14ac:dyDescent="0.35">
      <c r="A359" s="4" t="s">
        <v>4</v>
      </c>
      <c r="B359" s="5">
        <v>9135756</v>
      </c>
      <c r="C359">
        <v>42</v>
      </c>
      <c r="D359" s="13">
        <v>1010828</v>
      </c>
      <c r="E359">
        <v>5</v>
      </c>
      <c r="F359" s="5">
        <v>10146584</v>
      </c>
      <c r="G359">
        <v>47</v>
      </c>
      <c r="H359" s="13">
        <f t="shared" si="152"/>
        <v>971405.70799999998</v>
      </c>
      <c r="I359" s="23">
        <f t="shared" si="153"/>
        <v>3.05</v>
      </c>
      <c r="J359" s="5">
        <f t="shared" si="154"/>
        <v>-39422.292000000016</v>
      </c>
      <c r="K359" s="22">
        <f t="shared" si="155"/>
        <v>1.9500000000000002</v>
      </c>
    </row>
    <row r="360" spans="1:11" x14ac:dyDescent="0.35">
      <c r="A360" s="4" t="s">
        <v>5</v>
      </c>
      <c r="B360" s="5">
        <v>22562341</v>
      </c>
      <c r="C360">
        <v>87</v>
      </c>
      <c r="D360" s="13">
        <v>3112836</v>
      </c>
      <c r="E360">
        <v>12</v>
      </c>
      <c r="F360" s="5">
        <v>25675177</v>
      </c>
      <c r="G360">
        <v>99</v>
      </c>
      <c r="H360" s="13">
        <f t="shared" si="152"/>
        <v>2991435.3960000002</v>
      </c>
      <c r="I360" s="23">
        <f t="shared" si="153"/>
        <v>7.32</v>
      </c>
      <c r="J360" s="5">
        <f t="shared" si="154"/>
        <v>-121400.60399999982</v>
      </c>
      <c r="K360" s="22">
        <f t="shared" si="155"/>
        <v>4.68</v>
      </c>
    </row>
    <row r="361" spans="1:11" x14ac:dyDescent="0.35">
      <c r="A361" s="4" t="s">
        <v>6</v>
      </c>
      <c r="B361" s="5">
        <v>22636181</v>
      </c>
      <c r="C361">
        <v>115</v>
      </c>
      <c r="D361" s="13">
        <v>3335881</v>
      </c>
      <c r="E361">
        <v>18</v>
      </c>
      <c r="F361" s="5">
        <v>25972062</v>
      </c>
      <c r="G361">
        <v>133</v>
      </c>
      <c r="H361" s="13">
        <f t="shared" si="152"/>
        <v>3205781.6409999998</v>
      </c>
      <c r="I361" s="23">
        <f t="shared" si="153"/>
        <v>10.98</v>
      </c>
      <c r="J361" s="5">
        <f t="shared" si="154"/>
        <v>-130099.35900000017</v>
      </c>
      <c r="K361" s="22">
        <f t="shared" si="155"/>
        <v>7.02</v>
      </c>
    </row>
    <row r="362" spans="1:11" x14ac:dyDescent="0.35">
      <c r="A362" s="4" t="s">
        <v>7</v>
      </c>
      <c r="B362" s="5">
        <v>24151402</v>
      </c>
      <c r="C362">
        <v>124</v>
      </c>
      <c r="D362" s="13">
        <v>4602224</v>
      </c>
      <c r="E362">
        <v>23</v>
      </c>
      <c r="F362" s="5">
        <v>28753626</v>
      </c>
      <c r="G362">
        <v>147</v>
      </c>
      <c r="H362" s="13">
        <f t="shared" si="152"/>
        <v>4422737.2640000004</v>
      </c>
      <c r="I362" s="23">
        <f t="shared" si="153"/>
        <v>14.03</v>
      </c>
      <c r="J362" s="5">
        <f t="shared" si="154"/>
        <v>-179486.73599999957</v>
      </c>
      <c r="K362" s="22">
        <f t="shared" si="155"/>
        <v>8.9700000000000006</v>
      </c>
    </row>
    <row r="363" spans="1:11" x14ac:dyDescent="0.35">
      <c r="A363" s="4" t="s">
        <v>12</v>
      </c>
      <c r="B363" s="5">
        <v>14502152</v>
      </c>
      <c r="C363">
        <v>83</v>
      </c>
      <c r="D363" s="13">
        <v>2899353</v>
      </c>
      <c r="E363">
        <v>18</v>
      </c>
      <c r="F363" s="5">
        <v>17401505</v>
      </c>
      <c r="G363">
        <v>101</v>
      </c>
      <c r="H363" s="13">
        <f t="shared" si="152"/>
        <v>2786278.233</v>
      </c>
      <c r="I363" s="23">
        <f t="shared" si="153"/>
        <v>10.98</v>
      </c>
      <c r="J363" s="5">
        <f t="shared" si="154"/>
        <v>-113074.76699999999</v>
      </c>
      <c r="K363" s="22">
        <f t="shared" si="155"/>
        <v>7.02</v>
      </c>
    </row>
    <row r="364" spans="1:11" x14ac:dyDescent="0.35">
      <c r="A364" s="4" t="s">
        <v>23</v>
      </c>
      <c r="B364" s="5">
        <v>20821468</v>
      </c>
      <c r="C364">
        <v>102</v>
      </c>
      <c r="D364" s="13">
        <v>5149554</v>
      </c>
      <c r="E364">
        <v>31</v>
      </c>
      <c r="F364" s="5">
        <v>25971022</v>
      </c>
      <c r="G364">
        <v>133</v>
      </c>
      <c r="H364" s="13">
        <f t="shared" si="152"/>
        <v>4948721.3940000003</v>
      </c>
      <c r="I364" s="23">
        <f t="shared" si="153"/>
        <v>18.91</v>
      </c>
      <c r="J364" s="5">
        <f t="shared" si="154"/>
        <v>-200832.60599999968</v>
      </c>
      <c r="K364" s="22">
        <f t="shared" si="155"/>
        <v>12.09</v>
      </c>
    </row>
    <row r="365" spans="1:11" x14ac:dyDescent="0.35">
      <c r="A365" s="4" t="s">
        <v>13</v>
      </c>
      <c r="B365" s="5">
        <v>1234743</v>
      </c>
      <c r="C365">
        <v>6</v>
      </c>
      <c r="D365" s="13">
        <v>292929</v>
      </c>
      <c r="E365">
        <v>1</v>
      </c>
      <c r="F365" s="5">
        <v>1527672</v>
      </c>
      <c r="G365">
        <v>7</v>
      </c>
      <c r="H365" s="13">
        <f t="shared" si="152"/>
        <v>281504.76899999997</v>
      </c>
      <c r="I365" s="23">
        <f t="shared" si="153"/>
        <v>0.61</v>
      </c>
      <c r="J365" s="5">
        <f t="shared" si="154"/>
        <v>-11424.231000000029</v>
      </c>
      <c r="K365" s="22">
        <f t="shared" si="155"/>
        <v>0.39</v>
      </c>
    </row>
    <row r="366" spans="1:11" x14ac:dyDescent="0.35">
      <c r="A366" s="4" t="s">
        <v>60</v>
      </c>
      <c r="B366" s="5">
        <v>20980318</v>
      </c>
      <c r="C366">
        <v>96</v>
      </c>
      <c r="D366" s="13">
        <v>3926072</v>
      </c>
      <c r="E366">
        <v>14</v>
      </c>
      <c r="F366" s="5">
        <v>24906390</v>
      </c>
      <c r="G366">
        <v>110</v>
      </c>
      <c r="H366" s="13">
        <f t="shared" si="152"/>
        <v>3772955.1919999998</v>
      </c>
      <c r="I366" s="23">
        <f t="shared" si="153"/>
        <v>8.5399999999999991</v>
      </c>
      <c r="J366" s="5">
        <f t="shared" si="154"/>
        <v>-153116.80800000019</v>
      </c>
      <c r="K366" s="22">
        <f t="shared" si="155"/>
        <v>5.4600000000000009</v>
      </c>
    </row>
    <row r="367" spans="1:11" x14ac:dyDescent="0.35">
      <c r="A367" s="4" t="s">
        <v>29</v>
      </c>
      <c r="B367" s="5">
        <v>8194342</v>
      </c>
      <c r="C367">
        <v>54</v>
      </c>
      <c r="D367" s="13">
        <v>2971767</v>
      </c>
      <c r="E367">
        <v>21</v>
      </c>
      <c r="F367" s="5">
        <v>11166109</v>
      </c>
      <c r="G367">
        <v>75</v>
      </c>
      <c r="H367" s="13">
        <f t="shared" si="152"/>
        <v>2855868.0869999998</v>
      </c>
      <c r="I367" s="23">
        <f t="shared" si="153"/>
        <v>12.81</v>
      </c>
      <c r="J367" s="5">
        <f t="shared" si="154"/>
        <v>-115898.91300000018</v>
      </c>
      <c r="K367" s="22">
        <f t="shared" si="155"/>
        <v>8.19</v>
      </c>
    </row>
    <row r="368" spans="1:11" x14ac:dyDescent="0.35">
      <c r="A368" s="4" t="s">
        <v>17</v>
      </c>
      <c r="B368" s="5">
        <v>8086336</v>
      </c>
      <c r="C368">
        <v>37</v>
      </c>
      <c r="D368" s="13">
        <v>662590</v>
      </c>
      <c r="E368">
        <v>4</v>
      </c>
      <c r="F368" s="5">
        <v>8748926</v>
      </c>
      <c r="G368">
        <v>41</v>
      </c>
      <c r="H368" s="13">
        <f t="shared" si="152"/>
        <v>636748.99</v>
      </c>
      <c r="I368" s="23">
        <f t="shared" si="153"/>
        <v>2.44</v>
      </c>
      <c r="J368" s="5">
        <f t="shared" si="154"/>
        <v>-25841.010000000009</v>
      </c>
      <c r="K368" s="22">
        <f t="shared" si="155"/>
        <v>1.56</v>
      </c>
    </row>
    <row r="369" spans="1:11" x14ac:dyDescent="0.35">
      <c r="A369" s="4" t="s">
        <v>18</v>
      </c>
      <c r="B369" s="5">
        <v>19215596</v>
      </c>
      <c r="C369">
        <v>137</v>
      </c>
      <c r="D369" s="13">
        <v>4239577</v>
      </c>
      <c r="E369">
        <v>30</v>
      </c>
      <c r="F369" s="5">
        <v>23455173</v>
      </c>
      <c r="G369">
        <v>167</v>
      </c>
      <c r="H369" s="13">
        <f t="shared" si="152"/>
        <v>4074233.497</v>
      </c>
      <c r="I369" s="23">
        <f t="shared" si="153"/>
        <v>18.299999999999997</v>
      </c>
      <c r="J369" s="5">
        <f t="shared" si="154"/>
        <v>-165343.50300000003</v>
      </c>
      <c r="K369" s="22">
        <f t="shared" si="155"/>
        <v>11.700000000000003</v>
      </c>
    </row>
    <row r="370" spans="1:11" x14ac:dyDescent="0.35">
      <c r="A370" s="4" t="s">
        <v>33</v>
      </c>
      <c r="B370" s="5">
        <v>12921056</v>
      </c>
      <c r="C370">
        <v>82</v>
      </c>
      <c r="D370" s="13">
        <v>3277125</v>
      </c>
      <c r="E370">
        <v>21</v>
      </c>
      <c r="F370" s="5">
        <v>16198181</v>
      </c>
      <c r="G370">
        <v>103</v>
      </c>
      <c r="H370" s="13">
        <f t="shared" si="152"/>
        <v>3149317.125</v>
      </c>
      <c r="I370" s="23">
        <f t="shared" si="153"/>
        <v>12.81</v>
      </c>
      <c r="J370" s="5">
        <f t="shared" si="154"/>
        <v>-127807.875</v>
      </c>
      <c r="K370" s="22">
        <f t="shared" si="155"/>
        <v>8.19</v>
      </c>
    </row>
    <row r="371" spans="1:11" x14ac:dyDescent="0.35">
      <c r="A371" s="4" t="s">
        <v>34</v>
      </c>
      <c r="B371" s="5">
        <v>7422450</v>
      </c>
      <c r="C371">
        <v>91</v>
      </c>
      <c r="D371" s="13">
        <v>2260426</v>
      </c>
      <c r="E371">
        <v>28</v>
      </c>
      <c r="F371" s="5">
        <v>9682876</v>
      </c>
      <c r="G371">
        <v>119</v>
      </c>
      <c r="H371" s="13">
        <f t="shared" si="152"/>
        <v>2172269.3859999999</v>
      </c>
      <c r="I371" s="23">
        <f t="shared" si="153"/>
        <v>17.079999999999998</v>
      </c>
      <c r="J371" s="5">
        <f t="shared" si="154"/>
        <v>-88156.61400000006</v>
      </c>
      <c r="K371" s="22">
        <f t="shared" si="155"/>
        <v>10.920000000000002</v>
      </c>
    </row>
    <row r="372" spans="1:11" x14ac:dyDescent="0.35">
      <c r="A372" s="4" t="s">
        <v>35</v>
      </c>
      <c r="B372" s="5">
        <v>1472573</v>
      </c>
      <c r="C372">
        <v>16</v>
      </c>
      <c r="D372" s="13">
        <v>9655</v>
      </c>
      <c r="E372">
        <v>1</v>
      </c>
      <c r="F372" s="5">
        <v>1482228</v>
      </c>
      <c r="G372">
        <v>17</v>
      </c>
      <c r="H372" s="13">
        <f t="shared" si="152"/>
        <v>9278.4549999999999</v>
      </c>
      <c r="I372" s="23">
        <f t="shared" si="153"/>
        <v>0.61</v>
      </c>
      <c r="J372" s="5">
        <f t="shared" si="154"/>
        <v>-376.54500000000007</v>
      </c>
      <c r="K372" s="22">
        <f t="shared" si="155"/>
        <v>0.39</v>
      </c>
    </row>
    <row r="373" spans="1:11" x14ac:dyDescent="0.35">
      <c r="A373" s="4" t="s">
        <v>27</v>
      </c>
      <c r="B373" s="5">
        <v>13540746</v>
      </c>
      <c r="C373">
        <v>110</v>
      </c>
      <c r="D373" s="13">
        <v>2503197</v>
      </c>
      <c r="E373">
        <v>19</v>
      </c>
      <c r="F373" s="5">
        <v>16043943</v>
      </c>
      <c r="G373">
        <v>129</v>
      </c>
      <c r="H373" s="13">
        <f t="shared" si="152"/>
        <v>2405572.3169999998</v>
      </c>
      <c r="I373" s="23">
        <f t="shared" si="153"/>
        <v>11.59</v>
      </c>
      <c r="J373" s="5">
        <f t="shared" si="154"/>
        <v>-97624.683000000194</v>
      </c>
      <c r="K373" s="22">
        <f t="shared" si="155"/>
        <v>7.41</v>
      </c>
    </row>
    <row r="374" spans="1:11" x14ac:dyDescent="0.35">
      <c r="A374" s="4" t="s">
        <v>19</v>
      </c>
      <c r="B374" s="5">
        <v>29721</v>
      </c>
      <c r="C374">
        <v>1</v>
      </c>
      <c r="D374" s="13"/>
      <c r="F374" s="5">
        <v>29721</v>
      </c>
      <c r="G374">
        <v>1</v>
      </c>
      <c r="H374" s="13">
        <f t="shared" si="152"/>
        <v>0</v>
      </c>
      <c r="I374" s="23">
        <f t="shared" si="153"/>
        <v>0</v>
      </c>
      <c r="J374" s="5">
        <f t="shared" si="154"/>
        <v>0</v>
      </c>
      <c r="K374" s="22">
        <f t="shared" si="155"/>
        <v>0</v>
      </c>
    </row>
    <row r="375" spans="1:11" x14ac:dyDescent="0.35">
      <c r="A375" s="4" t="s">
        <v>55</v>
      </c>
      <c r="B375" s="5">
        <v>16856915</v>
      </c>
      <c r="C375">
        <v>144</v>
      </c>
      <c r="D375" s="13">
        <v>1674678</v>
      </c>
      <c r="E375">
        <v>25</v>
      </c>
      <c r="F375" s="5">
        <v>18531593</v>
      </c>
      <c r="G375">
        <v>169</v>
      </c>
      <c r="H375" s="13">
        <f t="shared" si="152"/>
        <v>1609365.558</v>
      </c>
      <c r="I375" s="23">
        <f t="shared" si="153"/>
        <v>15.25</v>
      </c>
      <c r="J375" s="5">
        <f t="shared" si="154"/>
        <v>-65312.442000000039</v>
      </c>
      <c r="K375" s="22">
        <f t="shared" si="155"/>
        <v>9.75</v>
      </c>
    </row>
    <row r="376" spans="1:11" x14ac:dyDescent="0.35">
      <c r="A376" s="4" t="s">
        <v>105</v>
      </c>
      <c r="B376" s="5">
        <v>12055338</v>
      </c>
      <c r="C376">
        <v>45</v>
      </c>
      <c r="D376" s="13">
        <v>2612713</v>
      </c>
      <c r="E376">
        <v>10</v>
      </c>
      <c r="F376" s="5">
        <v>14668051</v>
      </c>
      <c r="G376">
        <v>55</v>
      </c>
      <c r="H376" s="13">
        <f t="shared" si="152"/>
        <v>2510817.193</v>
      </c>
      <c r="I376" s="23">
        <f t="shared" si="153"/>
        <v>6.1</v>
      </c>
      <c r="J376" s="5">
        <f t="shared" si="154"/>
        <v>-101895.80700000003</v>
      </c>
      <c r="K376" s="22">
        <f t="shared" si="155"/>
        <v>3.9000000000000004</v>
      </c>
    </row>
    <row r="377" spans="1:11" x14ac:dyDescent="0.35">
      <c r="A377" s="4" t="s">
        <v>56</v>
      </c>
      <c r="B377" s="5">
        <v>7048153</v>
      </c>
      <c r="C377">
        <v>28</v>
      </c>
      <c r="D377" s="13">
        <v>2201034</v>
      </c>
      <c r="E377">
        <v>8</v>
      </c>
      <c r="F377" s="5">
        <v>9249187</v>
      </c>
      <c r="G377">
        <v>36</v>
      </c>
      <c r="H377" s="13">
        <f t="shared" si="152"/>
        <v>2115193.6740000001</v>
      </c>
      <c r="I377" s="23">
        <f t="shared" si="153"/>
        <v>4.88</v>
      </c>
      <c r="J377" s="5">
        <f t="shared" si="154"/>
        <v>-85840.325999999885</v>
      </c>
      <c r="K377" s="22">
        <f t="shared" si="155"/>
        <v>3.12</v>
      </c>
    </row>
    <row r="378" spans="1:11" x14ac:dyDescent="0.35">
      <c r="A378" s="4" t="s">
        <v>20</v>
      </c>
      <c r="B378" s="5">
        <v>8339786</v>
      </c>
      <c r="C378">
        <v>50</v>
      </c>
      <c r="D378" s="13">
        <v>1196906</v>
      </c>
      <c r="E378">
        <v>6</v>
      </c>
      <c r="F378" s="5">
        <v>9536692</v>
      </c>
      <c r="G378">
        <v>56</v>
      </c>
      <c r="H378" s="13">
        <f t="shared" si="152"/>
        <v>1150226.666</v>
      </c>
      <c r="I378" s="23">
        <f t="shared" si="153"/>
        <v>3.66</v>
      </c>
      <c r="J378" s="5">
        <f t="shared" si="154"/>
        <v>-46679.334000000032</v>
      </c>
      <c r="K378" s="22">
        <f t="shared" si="155"/>
        <v>2.34</v>
      </c>
    </row>
    <row r="379" spans="1:11" x14ac:dyDescent="0.35">
      <c r="A379" s="4" t="s">
        <v>57</v>
      </c>
      <c r="B379" s="5">
        <v>39315411</v>
      </c>
      <c r="C379">
        <v>248</v>
      </c>
      <c r="D379" s="13">
        <v>6424900</v>
      </c>
      <c r="E379">
        <v>49</v>
      </c>
      <c r="F379" s="5">
        <v>45740311</v>
      </c>
      <c r="G379">
        <v>297</v>
      </c>
      <c r="H379" s="13">
        <f t="shared" si="152"/>
        <v>6174328.9000000004</v>
      </c>
      <c r="I379" s="23">
        <f t="shared" si="153"/>
        <v>29.89</v>
      </c>
      <c r="J379" s="5">
        <f t="shared" si="154"/>
        <v>-250571.09999999963</v>
      </c>
      <c r="K379" s="22">
        <f t="shared" si="155"/>
        <v>19.11</v>
      </c>
    </row>
    <row r="380" spans="1:11" x14ac:dyDescent="0.35">
      <c r="A380" s="4" t="s">
        <v>21</v>
      </c>
      <c r="B380" s="5">
        <v>10741844</v>
      </c>
      <c r="C380">
        <v>57</v>
      </c>
      <c r="D380" s="13">
        <v>1681432</v>
      </c>
      <c r="E380">
        <v>11</v>
      </c>
      <c r="F380" s="5">
        <v>12423276</v>
      </c>
      <c r="G380">
        <v>68</v>
      </c>
      <c r="H380" s="13">
        <f t="shared" si="152"/>
        <v>1615856.152</v>
      </c>
      <c r="I380" s="23">
        <f t="shared" si="153"/>
        <v>6.71</v>
      </c>
      <c r="J380" s="5">
        <f t="shared" si="154"/>
        <v>-65575.847999999998</v>
      </c>
      <c r="K380" s="22">
        <f t="shared" si="155"/>
        <v>4.29</v>
      </c>
    </row>
    <row r="381" spans="1:11" x14ac:dyDescent="0.35">
      <c r="A381" s="4" t="s">
        <v>106</v>
      </c>
      <c r="B381" s="5">
        <v>17841047</v>
      </c>
      <c r="C381">
        <v>66</v>
      </c>
      <c r="D381" s="13">
        <v>1105304</v>
      </c>
      <c r="E381">
        <v>4</v>
      </c>
      <c r="F381" s="5">
        <v>18946351</v>
      </c>
      <c r="G381">
        <v>70</v>
      </c>
      <c r="H381" s="13">
        <f t="shared" si="152"/>
        <v>1062197.1440000001</v>
      </c>
      <c r="I381" s="23">
        <f t="shared" si="153"/>
        <v>2.44</v>
      </c>
      <c r="J381" s="5">
        <f t="shared" si="154"/>
        <v>-43106.855999999912</v>
      </c>
      <c r="K381" s="22">
        <f t="shared" si="155"/>
        <v>1.56</v>
      </c>
    </row>
    <row r="382" spans="1:11" x14ac:dyDescent="0.35">
      <c r="A382" s="4" t="s">
        <v>107</v>
      </c>
      <c r="B382" s="5">
        <v>13038649</v>
      </c>
      <c r="C382">
        <v>79</v>
      </c>
      <c r="D382" s="13">
        <v>1821128</v>
      </c>
      <c r="E382">
        <v>14</v>
      </c>
      <c r="F382" s="5">
        <v>14859777</v>
      </c>
      <c r="G382">
        <v>93</v>
      </c>
      <c r="H382" s="13">
        <f t="shared" si="152"/>
        <v>1750104.0079999999</v>
      </c>
      <c r="I382" s="23">
        <f t="shared" si="153"/>
        <v>8.5399999999999991</v>
      </c>
      <c r="J382" s="5">
        <f t="shared" si="154"/>
        <v>-71023.992000000086</v>
      </c>
      <c r="K382" s="22">
        <f t="shared" si="155"/>
        <v>5.4600000000000009</v>
      </c>
    </row>
    <row r="383" spans="1:11" x14ac:dyDescent="0.35">
      <c r="A383" s="4" t="s">
        <v>71</v>
      </c>
      <c r="B383" s="5">
        <v>15396715</v>
      </c>
      <c r="C383">
        <v>242</v>
      </c>
      <c r="D383" s="13">
        <v>2600287</v>
      </c>
      <c r="E383">
        <v>65</v>
      </c>
      <c r="F383" s="5">
        <v>17997002</v>
      </c>
      <c r="G383">
        <v>307</v>
      </c>
      <c r="H383" s="13">
        <f t="shared" si="152"/>
        <v>2498875.807</v>
      </c>
      <c r="I383" s="23">
        <f t="shared" si="153"/>
        <v>39.65</v>
      </c>
      <c r="J383" s="5">
        <f t="shared" si="154"/>
        <v>-101411.19299999997</v>
      </c>
      <c r="K383" s="22">
        <f t="shared" si="155"/>
        <v>25.35</v>
      </c>
    </row>
    <row r="384" spans="1:11" x14ac:dyDescent="0.35">
      <c r="A384" s="4" t="s">
        <v>113</v>
      </c>
      <c r="B384" s="5">
        <v>713867</v>
      </c>
      <c r="C384">
        <v>3</v>
      </c>
      <c r="D384" s="13"/>
      <c r="F384" s="5">
        <v>713867</v>
      </c>
      <c r="G384">
        <v>3</v>
      </c>
      <c r="H384" s="13">
        <f t="shared" si="152"/>
        <v>0</v>
      </c>
      <c r="I384" s="23">
        <f t="shared" si="153"/>
        <v>0</v>
      </c>
      <c r="J384" s="5">
        <f t="shared" si="154"/>
        <v>0</v>
      </c>
      <c r="K384" s="22">
        <f t="shared" si="155"/>
        <v>0</v>
      </c>
    </row>
    <row r="385" spans="1:11" x14ac:dyDescent="0.35">
      <c r="A385" s="4" t="s">
        <v>114</v>
      </c>
      <c r="B385" s="5">
        <v>33290223</v>
      </c>
      <c r="C385">
        <v>131</v>
      </c>
      <c r="D385" s="13">
        <v>4970000</v>
      </c>
      <c r="E385">
        <v>19</v>
      </c>
      <c r="F385" s="5">
        <v>38260223</v>
      </c>
      <c r="G385">
        <v>150</v>
      </c>
      <c r="H385" s="13">
        <f t="shared" si="152"/>
        <v>4776170</v>
      </c>
      <c r="I385" s="23">
        <f t="shared" si="153"/>
        <v>11.59</v>
      </c>
      <c r="J385" s="5">
        <f t="shared" si="154"/>
        <v>-193830</v>
      </c>
      <c r="K385" s="22">
        <f t="shared" si="155"/>
        <v>7.41</v>
      </c>
    </row>
    <row r="386" spans="1:11" x14ac:dyDescent="0.35">
      <c r="A386" s="4" t="s">
        <v>72</v>
      </c>
      <c r="B386" s="5">
        <v>4266881</v>
      </c>
      <c r="C386">
        <v>62</v>
      </c>
      <c r="D386" s="13">
        <v>2408018</v>
      </c>
      <c r="E386">
        <v>25</v>
      </c>
      <c r="F386" s="5">
        <v>6674899</v>
      </c>
      <c r="G386">
        <v>87</v>
      </c>
      <c r="H386" s="13">
        <f t="shared" si="152"/>
        <v>2314105.298</v>
      </c>
      <c r="I386" s="23">
        <f t="shared" si="153"/>
        <v>15.25</v>
      </c>
      <c r="J386" s="5">
        <f t="shared" si="154"/>
        <v>-93912.702000000048</v>
      </c>
      <c r="K386" s="22">
        <f t="shared" si="155"/>
        <v>9.75</v>
      </c>
    </row>
    <row r="387" spans="1:11" x14ac:dyDescent="0.35">
      <c r="A387" s="4" t="s">
        <v>115</v>
      </c>
      <c r="B387" s="5">
        <v>24271619</v>
      </c>
      <c r="C387">
        <v>88</v>
      </c>
      <c r="D387" s="13">
        <v>3713724</v>
      </c>
      <c r="E387">
        <v>12</v>
      </c>
      <c r="F387" s="5">
        <v>27985343</v>
      </c>
      <c r="G387">
        <v>100</v>
      </c>
      <c r="H387" s="13">
        <f t="shared" si="152"/>
        <v>3568888.764</v>
      </c>
      <c r="I387" s="23">
        <f t="shared" si="153"/>
        <v>7.32</v>
      </c>
      <c r="J387" s="5">
        <f t="shared" si="154"/>
        <v>-144835.23600000003</v>
      </c>
      <c r="K387" s="22">
        <f t="shared" si="155"/>
        <v>4.68</v>
      </c>
    </row>
    <row r="388" spans="1:11" x14ac:dyDescent="0.35">
      <c r="A388" s="4" t="s">
        <v>116</v>
      </c>
      <c r="B388" s="5">
        <v>11852846</v>
      </c>
      <c r="C388">
        <v>75</v>
      </c>
      <c r="D388" s="13">
        <v>3140842</v>
      </c>
      <c r="E388">
        <v>19</v>
      </c>
      <c r="F388" s="5">
        <v>14993688</v>
      </c>
      <c r="G388">
        <v>94</v>
      </c>
      <c r="H388" s="13">
        <f t="shared" si="152"/>
        <v>3018349.162</v>
      </c>
      <c r="I388" s="23">
        <f t="shared" si="153"/>
        <v>11.59</v>
      </c>
      <c r="J388" s="5">
        <f t="shared" si="154"/>
        <v>-122492.83799999999</v>
      </c>
      <c r="K388" s="22">
        <f t="shared" si="155"/>
        <v>7.41</v>
      </c>
    </row>
    <row r="389" spans="1:11" x14ac:dyDescent="0.35">
      <c r="A389" s="4" t="s">
        <v>117</v>
      </c>
      <c r="B389" s="5">
        <v>534422</v>
      </c>
      <c r="C389">
        <v>2</v>
      </c>
      <c r="D389" s="13"/>
      <c r="F389" s="5">
        <v>534422</v>
      </c>
      <c r="G389">
        <v>2</v>
      </c>
      <c r="H389" s="13">
        <f t="shared" si="152"/>
        <v>0</v>
      </c>
      <c r="I389" s="23">
        <f t="shared" si="153"/>
        <v>0</v>
      </c>
      <c r="J389" s="5">
        <f t="shared" si="154"/>
        <v>0</v>
      </c>
      <c r="K389" s="22">
        <f t="shared" si="155"/>
        <v>0</v>
      </c>
    </row>
    <row r="390" spans="1:11" x14ac:dyDescent="0.35">
      <c r="A390" s="4" t="s">
        <v>85</v>
      </c>
      <c r="B390" s="5">
        <v>587974</v>
      </c>
      <c r="C390">
        <v>3</v>
      </c>
      <c r="D390" s="13">
        <v>179306606</v>
      </c>
      <c r="E390">
        <v>1175</v>
      </c>
      <c r="F390" s="5">
        <v>179894580</v>
      </c>
      <c r="G390">
        <v>1178</v>
      </c>
      <c r="H390" s="13">
        <f t="shared" si="152"/>
        <v>172313648.366</v>
      </c>
      <c r="I390" s="23">
        <f t="shared" si="153"/>
        <v>716.75</v>
      </c>
      <c r="J390" s="5">
        <f t="shared" si="154"/>
        <v>-6992957.6340000033</v>
      </c>
      <c r="K390" s="22">
        <f t="shared" si="155"/>
        <v>458.25</v>
      </c>
    </row>
    <row r="391" spans="1:11" x14ac:dyDescent="0.35">
      <c r="A391" s="1" t="s">
        <v>118</v>
      </c>
      <c r="B391" s="2"/>
      <c r="C391" s="3"/>
      <c r="D391" s="12"/>
      <c r="E391" s="3"/>
      <c r="F391" s="2"/>
      <c r="G391" s="3"/>
    </row>
    <row r="392" spans="1:11" x14ac:dyDescent="0.35">
      <c r="A392" s="4" t="s">
        <v>10</v>
      </c>
      <c r="B392" s="5">
        <v>4875111</v>
      </c>
      <c r="C392">
        <v>21</v>
      </c>
      <c r="D392" s="13">
        <v>2118092</v>
      </c>
      <c r="E392">
        <v>11</v>
      </c>
      <c r="F392" s="5">
        <v>6993203</v>
      </c>
      <c r="G392">
        <v>32</v>
      </c>
      <c r="H392" s="13">
        <f>D392-(D392*0.039)</f>
        <v>2035486.412</v>
      </c>
      <c r="I392" s="23">
        <f>E392-(E392*0.39)</f>
        <v>6.71</v>
      </c>
      <c r="J392" s="5">
        <f>H392-D392</f>
        <v>-82605.587999999989</v>
      </c>
      <c r="K392" s="22">
        <f>E392-I392</f>
        <v>4.29</v>
      </c>
    </row>
    <row r="393" spans="1:11" x14ac:dyDescent="0.35">
      <c r="A393" s="1" t="s">
        <v>73</v>
      </c>
      <c r="B393" s="2"/>
      <c r="C393" s="3"/>
      <c r="D393" s="12"/>
      <c r="E393" s="3"/>
      <c r="F393" s="2"/>
      <c r="G393" s="3"/>
    </row>
    <row r="394" spans="1:11" x14ac:dyDescent="0.35">
      <c r="A394" s="4" t="s">
        <v>15</v>
      </c>
      <c r="B394" s="5">
        <v>34296303</v>
      </c>
      <c r="C394">
        <v>99</v>
      </c>
      <c r="D394" s="13">
        <v>8947370</v>
      </c>
      <c r="E394">
        <v>26</v>
      </c>
      <c r="F394" s="5">
        <v>43243673</v>
      </c>
      <c r="G394">
        <v>125</v>
      </c>
      <c r="H394" s="13">
        <f t="shared" ref="H394:H398" si="156">D394-(D394*0.039)</f>
        <v>8598422.5700000003</v>
      </c>
      <c r="I394" s="23">
        <f t="shared" ref="I394:I398" si="157">E394-(E394*0.39)</f>
        <v>15.86</v>
      </c>
      <c r="J394" s="5">
        <f t="shared" ref="J394:J398" si="158">H394-D394</f>
        <v>-348947.4299999997</v>
      </c>
      <c r="K394" s="22">
        <f t="shared" ref="K394:K398" si="159">E394-I394</f>
        <v>10.14</v>
      </c>
    </row>
    <row r="395" spans="1:11" x14ac:dyDescent="0.35">
      <c r="A395" s="4" t="s">
        <v>4</v>
      </c>
      <c r="B395" s="5">
        <v>56439193</v>
      </c>
      <c r="C395">
        <v>187</v>
      </c>
      <c r="D395" s="13">
        <v>8240909</v>
      </c>
      <c r="E395">
        <v>28</v>
      </c>
      <c r="F395" s="5">
        <v>64680102</v>
      </c>
      <c r="G395">
        <v>215</v>
      </c>
      <c r="H395" s="13">
        <f t="shared" si="156"/>
        <v>7919513.5489999996</v>
      </c>
      <c r="I395" s="23">
        <f t="shared" si="157"/>
        <v>17.079999999999998</v>
      </c>
      <c r="J395" s="5">
        <f t="shared" si="158"/>
        <v>-321395.45100000035</v>
      </c>
      <c r="K395" s="22">
        <f t="shared" si="159"/>
        <v>10.920000000000002</v>
      </c>
    </row>
    <row r="396" spans="1:11" x14ac:dyDescent="0.35">
      <c r="A396" s="4" t="s">
        <v>5</v>
      </c>
      <c r="B396" s="5">
        <v>28036302</v>
      </c>
      <c r="C396">
        <v>127</v>
      </c>
      <c r="D396" s="13">
        <v>5747562</v>
      </c>
      <c r="E396">
        <v>23</v>
      </c>
      <c r="F396" s="5">
        <v>33783864</v>
      </c>
      <c r="G396">
        <v>150</v>
      </c>
      <c r="H396" s="13">
        <f t="shared" si="156"/>
        <v>5523407.0820000004</v>
      </c>
      <c r="I396" s="23">
        <f t="shared" si="157"/>
        <v>14.03</v>
      </c>
      <c r="J396" s="5">
        <f t="shared" si="158"/>
        <v>-224154.9179999996</v>
      </c>
      <c r="K396" s="22">
        <f t="shared" si="159"/>
        <v>8.9700000000000006</v>
      </c>
    </row>
    <row r="397" spans="1:11" x14ac:dyDescent="0.35">
      <c r="A397" s="4" t="s">
        <v>6</v>
      </c>
      <c r="B397" s="5">
        <v>66808147</v>
      </c>
      <c r="C397">
        <v>185</v>
      </c>
      <c r="D397" s="13">
        <v>9098236</v>
      </c>
      <c r="E397">
        <v>31</v>
      </c>
      <c r="F397" s="5">
        <v>75906383</v>
      </c>
      <c r="G397">
        <v>216</v>
      </c>
      <c r="H397" s="13">
        <f t="shared" si="156"/>
        <v>8743404.7960000001</v>
      </c>
      <c r="I397" s="23">
        <f t="shared" si="157"/>
        <v>18.91</v>
      </c>
      <c r="J397" s="5">
        <f t="shared" si="158"/>
        <v>-354831.20399999991</v>
      </c>
      <c r="K397" s="22">
        <f t="shared" si="159"/>
        <v>12.09</v>
      </c>
    </row>
    <row r="398" spans="1:11" x14ac:dyDescent="0.35">
      <c r="A398" s="4" t="s">
        <v>85</v>
      </c>
      <c r="B398" s="5">
        <v>43000</v>
      </c>
      <c r="C398">
        <v>2</v>
      </c>
      <c r="D398" s="13">
        <v>57139789</v>
      </c>
      <c r="E398">
        <v>194</v>
      </c>
      <c r="F398" s="5">
        <v>57182789</v>
      </c>
      <c r="G398">
        <v>196</v>
      </c>
      <c r="H398" s="13">
        <f t="shared" si="156"/>
        <v>54911337.229000002</v>
      </c>
      <c r="I398" s="23">
        <f t="shared" si="157"/>
        <v>118.34</v>
      </c>
      <c r="J398" s="5">
        <f t="shared" si="158"/>
        <v>-2228451.7709999979</v>
      </c>
      <c r="K398" s="22">
        <f t="shared" si="159"/>
        <v>75.66</v>
      </c>
    </row>
    <row r="399" spans="1:11" x14ac:dyDescent="0.35">
      <c r="A399" s="1" t="s">
        <v>74</v>
      </c>
      <c r="B399" s="2"/>
      <c r="C399" s="3"/>
      <c r="D399" s="12"/>
      <c r="E399" s="3"/>
      <c r="F399" s="2"/>
      <c r="G399" s="3"/>
    </row>
    <row r="400" spans="1:11" x14ac:dyDescent="0.35">
      <c r="A400" s="4" t="s">
        <v>10</v>
      </c>
      <c r="B400" s="5">
        <v>26515707</v>
      </c>
      <c r="C400">
        <v>232</v>
      </c>
      <c r="D400" s="13">
        <v>12178023</v>
      </c>
      <c r="E400">
        <v>139</v>
      </c>
      <c r="F400" s="5">
        <v>38693730</v>
      </c>
      <c r="G400">
        <v>371</v>
      </c>
      <c r="H400" s="13">
        <f>D400-(D400*0.039)</f>
        <v>11703080.103</v>
      </c>
      <c r="I400" s="23">
        <f>E400-(E400*0.39)</f>
        <v>84.789999999999992</v>
      </c>
      <c r="J400" s="5">
        <f>H400-D400</f>
        <v>-474942.89699999988</v>
      </c>
      <c r="K400" s="22">
        <f>E400-I400</f>
        <v>54.210000000000008</v>
      </c>
    </row>
    <row r="401" spans="1:11" x14ac:dyDescent="0.35">
      <c r="A401" s="1" t="s">
        <v>75</v>
      </c>
      <c r="B401" s="2"/>
      <c r="C401" s="3"/>
      <c r="D401" s="12"/>
      <c r="E401" s="3"/>
      <c r="F401" s="2"/>
      <c r="G401" s="3"/>
    </row>
    <row r="402" spans="1:11" x14ac:dyDescent="0.35">
      <c r="A402" s="4" t="s">
        <v>15</v>
      </c>
      <c r="B402" s="5">
        <v>71459173</v>
      </c>
      <c r="C402">
        <v>309</v>
      </c>
      <c r="D402" s="13">
        <v>12690366</v>
      </c>
      <c r="E402">
        <v>51</v>
      </c>
      <c r="F402" s="5">
        <v>84149539</v>
      </c>
      <c r="G402">
        <v>360</v>
      </c>
      <c r="H402" s="13">
        <f t="shared" ref="H402:H410" si="160">D402-(D402*0.039)</f>
        <v>12195441.726</v>
      </c>
      <c r="I402" s="23">
        <f t="shared" ref="I402:I410" si="161">E402-(E402*0.39)</f>
        <v>31.11</v>
      </c>
      <c r="J402" s="5">
        <f t="shared" ref="J402:J410" si="162">H402-D402</f>
        <v>-494924.27400000021</v>
      </c>
      <c r="K402" s="22">
        <f t="shared" ref="K402:K410" si="163">E402-I402</f>
        <v>19.89</v>
      </c>
    </row>
    <row r="403" spans="1:11" x14ac:dyDescent="0.35">
      <c r="A403" s="4" t="s">
        <v>4</v>
      </c>
      <c r="B403" s="5">
        <v>14284133</v>
      </c>
      <c r="C403">
        <v>90</v>
      </c>
      <c r="D403" s="13">
        <v>2122114</v>
      </c>
      <c r="E403">
        <v>12</v>
      </c>
      <c r="F403" s="5">
        <v>16406247</v>
      </c>
      <c r="G403">
        <v>102</v>
      </c>
      <c r="H403" s="13">
        <f t="shared" si="160"/>
        <v>2039351.554</v>
      </c>
      <c r="I403" s="23">
        <f t="shared" si="161"/>
        <v>7.32</v>
      </c>
      <c r="J403" s="5">
        <f t="shared" si="162"/>
        <v>-82762.445999999996</v>
      </c>
      <c r="K403" s="22">
        <f t="shared" si="163"/>
        <v>4.68</v>
      </c>
    </row>
    <row r="404" spans="1:11" x14ac:dyDescent="0.35">
      <c r="A404" s="4" t="s">
        <v>6</v>
      </c>
      <c r="B404" s="5">
        <v>45667203</v>
      </c>
      <c r="C404">
        <v>225</v>
      </c>
      <c r="D404" s="13">
        <v>6372282</v>
      </c>
      <c r="E404">
        <v>31</v>
      </c>
      <c r="F404" s="5">
        <v>52039485</v>
      </c>
      <c r="G404">
        <v>256</v>
      </c>
      <c r="H404" s="13">
        <f t="shared" si="160"/>
        <v>6123763.0020000003</v>
      </c>
      <c r="I404" s="23">
        <f t="shared" si="161"/>
        <v>18.91</v>
      </c>
      <c r="J404" s="5">
        <f t="shared" si="162"/>
        <v>-248518.99799999967</v>
      </c>
      <c r="K404" s="22">
        <f t="shared" si="163"/>
        <v>12.09</v>
      </c>
    </row>
    <row r="405" spans="1:11" x14ac:dyDescent="0.35">
      <c r="A405" s="4" t="s">
        <v>7</v>
      </c>
      <c r="B405" s="5">
        <v>134827296</v>
      </c>
      <c r="C405">
        <v>706</v>
      </c>
      <c r="D405" s="13">
        <v>16501180</v>
      </c>
      <c r="E405">
        <v>85</v>
      </c>
      <c r="F405" s="5">
        <v>151328476</v>
      </c>
      <c r="G405">
        <v>791</v>
      </c>
      <c r="H405" s="13">
        <f t="shared" si="160"/>
        <v>15857633.98</v>
      </c>
      <c r="I405" s="23">
        <f t="shared" si="161"/>
        <v>51.85</v>
      </c>
      <c r="J405" s="5">
        <f t="shared" si="162"/>
        <v>-643546.01999999955</v>
      </c>
      <c r="K405" s="22">
        <f t="shared" si="163"/>
        <v>33.15</v>
      </c>
    </row>
    <row r="406" spans="1:11" x14ac:dyDescent="0.35">
      <c r="A406" s="4" t="s">
        <v>12</v>
      </c>
      <c r="B406" s="5">
        <v>131431521</v>
      </c>
      <c r="C406">
        <v>613</v>
      </c>
      <c r="D406" s="13">
        <v>22107404</v>
      </c>
      <c r="E406">
        <v>104</v>
      </c>
      <c r="F406" s="5">
        <v>153538925</v>
      </c>
      <c r="G406">
        <v>717</v>
      </c>
      <c r="H406" s="13">
        <f t="shared" si="160"/>
        <v>21245215.243999999</v>
      </c>
      <c r="I406" s="23">
        <f t="shared" si="161"/>
        <v>63.44</v>
      </c>
      <c r="J406" s="5">
        <f t="shared" si="162"/>
        <v>-862188.75600000098</v>
      </c>
      <c r="K406" s="22">
        <f t="shared" si="163"/>
        <v>40.56</v>
      </c>
    </row>
    <row r="407" spans="1:11" x14ac:dyDescent="0.35">
      <c r="A407" s="4" t="s">
        <v>8</v>
      </c>
      <c r="B407" s="5">
        <v>108616476</v>
      </c>
      <c r="C407">
        <v>360</v>
      </c>
      <c r="D407" s="13">
        <v>13047487</v>
      </c>
      <c r="E407">
        <v>45</v>
      </c>
      <c r="F407" s="5">
        <v>121663963</v>
      </c>
      <c r="G407">
        <v>405</v>
      </c>
      <c r="H407" s="13">
        <f t="shared" si="160"/>
        <v>12538635.006999999</v>
      </c>
      <c r="I407" s="23">
        <f t="shared" si="161"/>
        <v>27.45</v>
      </c>
      <c r="J407" s="5">
        <f t="shared" si="162"/>
        <v>-508851.99300000072</v>
      </c>
      <c r="K407" s="22">
        <f t="shared" si="163"/>
        <v>17.55</v>
      </c>
    </row>
    <row r="408" spans="1:11" x14ac:dyDescent="0.35">
      <c r="A408" s="4" t="s">
        <v>13</v>
      </c>
      <c r="B408" s="5">
        <v>127355852</v>
      </c>
      <c r="C408">
        <v>966</v>
      </c>
      <c r="D408" s="13">
        <v>21540968</v>
      </c>
      <c r="E408">
        <v>177</v>
      </c>
      <c r="F408" s="5">
        <v>148896820</v>
      </c>
      <c r="G408">
        <v>1143</v>
      </c>
      <c r="H408" s="13">
        <f t="shared" si="160"/>
        <v>20700870.248</v>
      </c>
      <c r="I408" s="23">
        <f t="shared" si="161"/>
        <v>107.97</v>
      </c>
      <c r="J408" s="5">
        <f t="shared" si="162"/>
        <v>-840097.75200000033</v>
      </c>
      <c r="K408" s="22">
        <f t="shared" si="163"/>
        <v>69.03</v>
      </c>
    </row>
    <row r="409" spans="1:11" x14ac:dyDescent="0.35">
      <c r="A409" s="4" t="s">
        <v>60</v>
      </c>
      <c r="B409" s="5">
        <v>13082979</v>
      </c>
      <c r="C409">
        <v>42</v>
      </c>
      <c r="D409" s="13">
        <v>1422472</v>
      </c>
      <c r="E409">
        <v>5</v>
      </c>
      <c r="F409" s="5">
        <v>14505451</v>
      </c>
      <c r="G409">
        <v>47</v>
      </c>
      <c r="H409" s="13">
        <f t="shared" si="160"/>
        <v>1366995.5919999999</v>
      </c>
      <c r="I409" s="23">
        <f t="shared" si="161"/>
        <v>3.05</v>
      </c>
      <c r="J409" s="5">
        <f t="shared" si="162"/>
        <v>-55476.408000000054</v>
      </c>
      <c r="K409" s="22">
        <f t="shared" si="163"/>
        <v>1.9500000000000002</v>
      </c>
    </row>
    <row r="410" spans="1:11" x14ac:dyDescent="0.35">
      <c r="A410" s="4" t="s">
        <v>85</v>
      </c>
      <c r="B410" s="5"/>
      <c r="D410" s="13">
        <v>170276012</v>
      </c>
      <c r="E410">
        <v>890</v>
      </c>
      <c r="F410" s="5">
        <v>170276012</v>
      </c>
      <c r="G410">
        <v>890</v>
      </c>
      <c r="H410" s="13">
        <f t="shared" si="160"/>
        <v>163635247.53200001</v>
      </c>
      <c r="I410" s="23">
        <f t="shared" si="161"/>
        <v>542.9</v>
      </c>
      <c r="J410" s="5">
        <f t="shared" si="162"/>
        <v>-6640764.4679999948</v>
      </c>
      <c r="K410" s="22">
        <f t="shared" si="163"/>
        <v>347.1</v>
      </c>
    </row>
    <row r="411" spans="1:11" x14ac:dyDescent="0.35">
      <c r="A411" s="1" t="s">
        <v>76</v>
      </c>
      <c r="B411" s="2"/>
      <c r="C411" s="3"/>
      <c r="D411" s="12"/>
      <c r="E411" s="3"/>
      <c r="F411" s="2"/>
      <c r="G411" s="3"/>
    </row>
    <row r="412" spans="1:11" x14ac:dyDescent="0.35">
      <c r="A412" s="4" t="s">
        <v>15</v>
      </c>
      <c r="B412" s="5">
        <v>3808971</v>
      </c>
      <c r="C412">
        <v>10</v>
      </c>
      <c r="D412" s="13">
        <v>1440150</v>
      </c>
      <c r="E412">
        <v>4</v>
      </c>
      <c r="F412" s="5">
        <v>5249121</v>
      </c>
      <c r="G412">
        <v>14</v>
      </c>
      <c r="H412" s="13">
        <f t="shared" ref="H412:H421" si="164">D412-(D412*0.039)</f>
        <v>1383984.15</v>
      </c>
      <c r="I412" s="23">
        <f t="shared" ref="I412:I421" si="165">E412-(E412*0.39)</f>
        <v>2.44</v>
      </c>
      <c r="J412" s="5">
        <f t="shared" ref="J412:J421" si="166">H412-D412</f>
        <v>-56165.850000000093</v>
      </c>
      <c r="K412" s="22">
        <f t="shared" ref="K412:K421" si="167">E412-I412</f>
        <v>1.56</v>
      </c>
    </row>
    <row r="413" spans="1:11" x14ac:dyDescent="0.35">
      <c r="A413" s="4" t="s">
        <v>4</v>
      </c>
      <c r="B413" s="5">
        <v>8974195</v>
      </c>
      <c r="C413">
        <v>33</v>
      </c>
      <c r="D413" s="13">
        <v>3004829</v>
      </c>
      <c r="E413">
        <v>19</v>
      </c>
      <c r="F413" s="5">
        <v>11979024</v>
      </c>
      <c r="G413">
        <v>52</v>
      </c>
      <c r="H413" s="13">
        <f t="shared" si="164"/>
        <v>2887640.6689999998</v>
      </c>
      <c r="I413" s="23">
        <f t="shared" si="165"/>
        <v>11.59</v>
      </c>
      <c r="J413" s="5">
        <f t="shared" si="166"/>
        <v>-117188.33100000024</v>
      </c>
      <c r="K413" s="22">
        <f t="shared" si="167"/>
        <v>7.41</v>
      </c>
    </row>
    <row r="414" spans="1:11" x14ac:dyDescent="0.35">
      <c r="A414" s="4" t="s">
        <v>5</v>
      </c>
      <c r="B414" s="5">
        <v>25464385</v>
      </c>
      <c r="C414">
        <v>82</v>
      </c>
      <c r="D414" s="13">
        <v>3883508</v>
      </c>
      <c r="E414">
        <v>15</v>
      </c>
      <c r="F414" s="5">
        <v>29347893</v>
      </c>
      <c r="G414">
        <v>97</v>
      </c>
      <c r="H414" s="13">
        <f t="shared" si="164"/>
        <v>3732051.1880000001</v>
      </c>
      <c r="I414" s="23">
        <f t="shared" si="165"/>
        <v>9.1499999999999986</v>
      </c>
      <c r="J414" s="5">
        <f t="shared" si="166"/>
        <v>-151456.81199999992</v>
      </c>
      <c r="K414" s="22">
        <f t="shared" si="167"/>
        <v>5.8500000000000014</v>
      </c>
    </row>
    <row r="415" spans="1:11" x14ac:dyDescent="0.35">
      <c r="A415" s="4" t="s">
        <v>6</v>
      </c>
      <c r="B415" s="5">
        <v>23411383</v>
      </c>
      <c r="C415">
        <v>89</v>
      </c>
      <c r="D415" s="13">
        <v>4723874</v>
      </c>
      <c r="E415">
        <v>18</v>
      </c>
      <c r="F415" s="5">
        <v>28135257</v>
      </c>
      <c r="G415">
        <v>107</v>
      </c>
      <c r="H415" s="13">
        <f t="shared" si="164"/>
        <v>4539642.9139999999</v>
      </c>
      <c r="I415" s="23">
        <f t="shared" si="165"/>
        <v>10.98</v>
      </c>
      <c r="J415" s="5">
        <f t="shared" si="166"/>
        <v>-184231.08600000013</v>
      </c>
      <c r="K415" s="22">
        <f t="shared" si="167"/>
        <v>7.02</v>
      </c>
    </row>
    <row r="416" spans="1:11" x14ac:dyDescent="0.35">
      <c r="A416" s="4" t="s">
        <v>7</v>
      </c>
      <c r="B416" s="5">
        <v>16037417</v>
      </c>
      <c r="C416">
        <v>67</v>
      </c>
      <c r="D416" s="13">
        <v>2251722</v>
      </c>
      <c r="E416">
        <v>10</v>
      </c>
      <c r="F416" s="5">
        <v>18289139</v>
      </c>
      <c r="G416">
        <v>77</v>
      </c>
      <c r="H416" s="13">
        <f t="shared" si="164"/>
        <v>2163904.8420000002</v>
      </c>
      <c r="I416" s="23">
        <f t="shared" si="165"/>
        <v>6.1</v>
      </c>
      <c r="J416" s="5">
        <f t="shared" si="166"/>
        <v>-87817.157999999821</v>
      </c>
      <c r="K416" s="22">
        <f t="shared" si="167"/>
        <v>3.9000000000000004</v>
      </c>
    </row>
    <row r="417" spans="1:11" x14ac:dyDescent="0.35">
      <c r="A417" s="4" t="s">
        <v>12</v>
      </c>
      <c r="B417" s="5">
        <v>21200016</v>
      </c>
      <c r="C417">
        <v>83</v>
      </c>
      <c r="D417" s="13">
        <v>4291334</v>
      </c>
      <c r="E417">
        <v>16</v>
      </c>
      <c r="F417" s="5">
        <v>25491350</v>
      </c>
      <c r="G417">
        <v>99</v>
      </c>
      <c r="H417" s="13">
        <f t="shared" si="164"/>
        <v>4123971.9739999999</v>
      </c>
      <c r="I417" s="23">
        <f t="shared" si="165"/>
        <v>9.76</v>
      </c>
      <c r="J417" s="5">
        <f t="shared" si="166"/>
        <v>-167362.02600000007</v>
      </c>
      <c r="K417" s="22">
        <f t="shared" si="167"/>
        <v>6.24</v>
      </c>
    </row>
    <row r="418" spans="1:11" x14ac:dyDescent="0.35">
      <c r="A418" s="4" t="s">
        <v>8</v>
      </c>
      <c r="B418" s="5">
        <v>15201</v>
      </c>
      <c r="C418">
        <v>2</v>
      </c>
      <c r="D418" s="13">
        <v>247500</v>
      </c>
      <c r="E418">
        <v>1</v>
      </c>
      <c r="F418" s="5">
        <v>262701</v>
      </c>
      <c r="G418">
        <v>3</v>
      </c>
      <c r="H418" s="13">
        <f t="shared" si="164"/>
        <v>237847.5</v>
      </c>
      <c r="I418" s="23">
        <f t="shared" si="165"/>
        <v>0.61</v>
      </c>
      <c r="J418" s="5">
        <f t="shared" si="166"/>
        <v>-9652.5</v>
      </c>
      <c r="K418" s="22">
        <f t="shared" si="167"/>
        <v>0.39</v>
      </c>
    </row>
    <row r="419" spans="1:11" x14ac:dyDescent="0.35">
      <c r="A419" s="4" t="s">
        <v>23</v>
      </c>
      <c r="B419" s="5">
        <v>32385713</v>
      </c>
      <c r="C419">
        <v>71</v>
      </c>
      <c r="D419" s="13">
        <v>5517789</v>
      </c>
      <c r="E419">
        <v>13</v>
      </c>
      <c r="F419" s="5">
        <v>37903502</v>
      </c>
      <c r="G419">
        <v>84</v>
      </c>
      <c r="H419" s="13">
        <f t="shared" si="164"/>
        <v>5302595.2290000003</v>
      </c>
      <c r="I419" s="23">
        <f t="shared" si="165"/>
        <v>7.93</v>
      </c>
      <c r="J419" s="5">
        <f t="shared" si="166"/>
        <v>-215193.77099999972</v>
      </c>
      <c r="K419" s="22">
        <f t="shared" si="167"/>
        <v>5.07</v>
      </c>
    </row>
    <row r="420" spans="1:11" x14ac:dyDescent="0.35">
      <c r="A420" s="4" t="s">
        <v>60</v>
      </c>
      <c r="B420" s="5">
        <v>3926833</v>
      </c>
      <c r="C420">
        <v>13</v>
      </c>
      <c r="D420" s="13"/>
      <c r="F420" s="5">
        <v>3926833</v>
      </c>
      <c r="G420">
        <v>13</v>
      </c>
      <c r="H420" s="13">
        <f t="shared" si="164"/>
        <v>0</v>
      </c>
      <c r="I420" s="23">
        <f t="shared" si="165"/>
        <v>0</v>
      </c>
      <c r="J420" s="5">
        <f t="shared" si="166"/>
        <v>0</v>
      </c>
      <c r="K420" s="22">
        <f t="shared" si="167"/>
        <v>0</v>
      </c>
    </row>
    <row r="421" spans="1:11" x14ac:dyDescent="0.35">
      <c r="A421" s="4" t="s">
        <v>85</v>
      </c>
      <c r="B421" s="5">
        <v>10000</v>
      </c>
      <c r="C421">
        <v>1</v>
      </c>
      <c r="D421" s="13">
        <v>38808129</v>
      </c>
      <c r="E421">
        <v>121</v>
      </c>
      <c r="F421" s="5">
        <v>38818129</v>
      </c>
      <c r="G421">
        <v>122</v>
      </c>
      <c r="H421" s="13">
        <f t="shared" si="164"/>
        <v>37294611.968999997</v>
      </c>
      <c r="I421" s="23">
        <f t="shared" si="165"/>
        <v>73.81</v>
      </c>
      <c r="J421" s="5">
        <f t="shared" si="166"/>
        <v>-1513517.0310000032</v>
      </c>
      <c r="K421" s="22">
        <f t="shared" si="167"/>
        <v>47.19</v>
      </c>
    </row>
    <row r="422" spans="1:11" x14ac:dyDescent="0.35">
      <c r="A422" s="1" t="s">
        <v>77</v>
      </c>
      <c r="B422" s="2"/>
      <c r="C422" s="3"/>
      <c r="D422" s="12"/>
      <c r="E422" s="3"/>
      <c r="F422" s="2"/>
      <c r="G422" s="3"/>
    </row>
    <row r="423" spans="1:11" x14ac:dyDescent="0.35">
      <c r="A423" s="4" t="s">
        <v>15</v>
      </c>
      <c r="B423" s="5">
        <v>76628576</v>
      </c>
      <c r="C423">
        <v>669</v>
      </c>
      <c r="D423" s="13">
        <v>14461940</v>
      </c>
      <c r="E423">
        <v>120</v>
      </c>
      <c r="F423" s="5">
        <v>91090516</v>
      </c>
      <c r="G423">
        <v>789</v>
      </c>
      <c r="H423" s="13">
        <f t="shared" ref="H423:H425" si="168">D423-(D423*0.039)</f>
        <v>13897924.34</v>
      </c>
      <c r="I423" s="23">
        <f t="shared" ref="I423:I425" si="169">E423-(E423*0.39)</f>
        <v>73.199999999999989</v>
      </c>
      <c r="J423" s="5">
        <f t="shared" ref="J423:J425" si="170">H423-D423</f>
        <v>-564015.66000000015</v>
      </c>
      <c r="K423" s="22">
        <f t="shared" ref="K423:K425" si="171">E423-I423</f>
        <v>46.800000000000011</v>
      </c>
    </row>
    <row r="424" spans="1:11" x14ac:dyDescent="0.35">
      <c r="A424" s="4" t="s">
        <v>4</v>
      </c>
      <c r="B424" s="5">
        <v>188266467</v>
      </c>
      <c r="C424">
        <v>986</v>
      </c>
      <c r="D424" s="13">
        <v>31830147</v>
      </c>
      <c r="E424">
        <v>174</v>
      </c>
      <c r="F424" s="5">
        <v>220096614</v>
      </c>
      <c r="G424">
        <v>1160</v>
      </c>
      <c r="H424" s="13">
        <f t="shared" si="168"/>
        <v>30588771.267000001</v>
      </c>
      <c r="I424" s="23">
        <f t="shared" si="169"/>
        <v>106.14</v>
      </c>
      <c r="J424" s="5">
        <f t="shared" si="170"/>
        <v>-1241375.7329999991</v>
      </c>
      <c r="K424" s="22">
        <f t="shared" si="171"/>
        <v>67.86</v>
      </c>
    </row>
    <row r="425" spans="1:11" x14ac:dyDescent="0.35">
      <c r="A425" s="4" t="s">
        <v>85</v>
      </c>
      <c r="B425" s="5">
        <v>407091</v>
      </c>
      <c r="C425">
        <v>2</v>
      </c>
      <c r="D425" s="13">
        <v>76195808</v>
      </c>
      <c r="E425">
        <v>489</v>
      </c>
      <c r="F425" s="5">
        <v>76602899</v>
      </c>
      <c r="G425">
        <v>491</v>
      </c>
      <c r="H425" s="13">
        <f t="shared" si="168"/>
        <v>73224171.488000005</v>
      </c>
      <c r="I425" s="23">
        <f t="shared" si="169"/>
        <v>298.28999999999996</v>
      </c>
      <c r="J425" s="5">
        <f t="shared" si="170"/>
        <v>-2971636.5119999945</v>
      </c>
      <c r="K425" s="22">
        <f t="shared" si="171"/>
        <v>190.71000000000004</v>
      </c>
    </row>
    <row r="426" spans="1:11" x14ac:dyDescent="0.35">
      <c r="A426" s="1" t="s">
        <v>78</v>
      </c>
      <c r="B426" s="2"/>
      <c r="C426" s="3"/>
      <c r="D426" s="12"/>
      <c r="E426" s="3"/>
      <c r="F426" s="2"/>
      <c r="G426" s="3"/>
    </row>
    <row r="427" spans="1:11" x14ac:dyDescent="0.35">
      <c r="A427" s="4" t="s">
        <v>15</v>
      </c>
      <c r="B427" s="5">
        <v>8746019</v>
      </c>
      <c r="C427">
        <v>48</v>
      </c>
      <c r="D427" s="13">
        <v>2247072</v>
      </c>
      <c r="E427">
        <v>10</v>
      </c>
      <c r="F427" s="5">
        <v>10993091</v>
      </c>
      <c r="G427">
        <v>58</v>
      </c>
      <c r="H427" s="13">
        <f t="shared" ref="H427:H434" si="172">D427-(D427*0.039)</f>
        <v>2159436.1919999998</v>
      </c>
      <c r="I427" s="23">
        <f t="shared" ref="I427:I434" si="173">E427-(E427*0.39)</f>
        <v>6.1</v>
      </c>
      <c r="J427" s="5">
        <f t="shared" ref="J427:J434" si="174">H427-D427</f>
        <v>-87635.808000000194</v>
      </c>
      <c r="K427" s="22">
        <f t="shared" ref="K427:K434" si="175">E427-I427</f>
        <v>3.9000000000000004</v>
      </c>
    </row>
    <row r="428" spans="1:11" x14ac:dyDescent="0.35">
      <c r="A428" s="4" t="s">
        <v>4</v>
      </c>
      <c r="B428" s="5">
        <v>17961290</v>
      </c>
      <c r="C428">
        <v>95</v>
      </c>
      <c r="D428" s="13">
        <v>2300602</v>
      </c>
      <c r="E428">
        <v>10</v>
      </c>
      <c r="F428" s="5">
        <v>20261892</v>
      </c>
      <c r="G428">
        <v>105</v>
      </c>
      <c r="H428" s="13">
        <f t="shared" si="172"/>
        <v>2210878.5219999999</v>
      </c>
      <c r="I428" s="23">
        <f t="shared" si="173"/>
        <v>6.1</v>
      </c>
      <c r="J428" s="5">
        <f t="shared" si="174"/>
        <v>-89723.478000000119</v>
      </c>
      <c r="K428" s="22">
        <f t="shared" si="175"/>
        <v>3.9000000000000004</v>
      </c>
    </row>
    <row r="429" spans="1:11" x14ac:dyDescent="0.35">
      <c r="A429" s="4" t="s">
        <v>5</v>
      </c>
      <c r="B429" s="5">
        <v>38282188</v>
      </c>
      <c r="C429">
        <v>250</v>
      </c>
      <c r="D429" s="13">
        <v>7492226</v>
      </c>
      <c r="E429">
        <v>54</v>
      </c>
      <c r="F429" s="5">
        <v>45774414</v>
      </c>
      <c r="G429">
        <v>304</v>
      </c>
      <c r="H429" s="13">
        <f t="shared" si="172"/>
        <v>7200029.1859999998</v>
      </c>
      <c r="I429" s="23">
        <f t="shared" si="173"/>
        <v>32.94</v>
      </c>
      <c r="J429" s="5">
        <f t="shared" si="174"/>
        <v>-292196.81400000025</v>
      </c>
      <c r="K429" s="22">
        <f t="shared" si="175"/>
        <v>21.060000000000002</v>
      </c>
    </row>
    <row r="430" spans="1:11" x14ac:dyDescent="0.35">
      <c r="A430" s="4" t="s">
        <v>7</v>
      </c>
      <c r="B430" s="5">
        <v>6850298</v>
      </c>
      <c r="C430">
        <v>33</v>
      </c>
      <c r="D430" s="13">
        <v>1046955</v>
      </c>
      <c r="E430">
        <v>8</v>
      </c>
      <c r="F430" s="5">
        <v>7897253</v>
      </c>
      <c r="G430">
        <v>41</v>
      </c>
      <c r="H430" s="13">
        <f t="shared" si="172"/>
        <v>1006123.755</v>
      </c>
      <c r="I430" s="23">
        <f t="shared" si="173"/>
        <v>4.88</v>
      </c>
      <c r="J430" s="5">
        <f t="shared" si="174"/>
        <v>-40831.244999999995</v>
      </c>
      <c r="K430" s="22">
        <f t="shared" si="175"/>
        <v>3.12</v>
      </c>
    </row>
    <row r="431" spans="1:11" x14ac:dyDescent="0.35">
      <c r="A431" s="4" t="s">
        <v>12</v>
      </c>
      <c r="B431" s="5">
        <v>19685764</v>
      </c>
      <c r="C431">
        <v>126</v>
      </c>
      <c r="D431" s="13">
        <v>3240953</v>
      </c>
      <c r="E431">
        <v>23</v>
      </c>
      <c r="F431" s="5">
        <v>22926717</v>
      </c>
      <c r="G431">
        <v>149</v>
      </c>
      <c r="H431" s="13">
        <f t="shared" si="172"/>
        <v>3114555.8330000001</v>
      </c>
      <c r="I431" s="23">
        <f t="shared" si="173"/>
        <v>14.03</v>
      </c>
      <c r="J431" s="5">
        <f t="shared" si="174"/>
        <v>-126397.1669999999</v>
      </c>
      <c r="K431" s="22">
        <f t="shared" si="175"/>
        <v>8.9700000000000006</v>
      </c>
    </row>
    <row r="432" spans="1:11" x14ac:dyDescent="0.35">
      <c r="A432" s="4" t="s">
        <v>8</v>
      </c>
      <c r="B432" s="5">
        <v>67613905</v>
      </c>
      <c r="C432">
        <v>455</v>
      </c>
      <c r="D432" s="13">
        <v>12509509</v>
      </c>
      <c r="E432">
        <v>84</v>
      </c>
      <c r="F432" s="5">
        <v>80123414</v>
      </c>
      <c r="G432">
        <v>539</v>
      </c>
      <c r="H432" s="13">
        <f t="shared" si="172"/>
        <v>12021638.149</v>
      </c>
      <c r="I432" s="23">
        <f t="shared" si="173"/>
        <v>51.24</v>
      </c>
      <c r="J432" s="5">
        <f t="shared" si="174"/>
        <v>-487870.85099999979</v>
      </c>
      <c r="K432" s="22">
        <f t="shared" si="175"/>
        <v>32.76</v>
      </c>
    </row>
    <row r="433" spans="1:11" x14ac:dyDescent="0.35">
      <c r="A433" s="4" t="s">
        <v>23</v>
      </c>
      <c r="B433" s="5">
        <v>22182867</v>
      </c>
      <c r="C433">
        <v>158</v>
      </c>
      <c r="D433" s="13">
        <v>3856589</v>
      </c>
      <c r="E433">
        <v>39</v>
      </c>
      <c r="F433" s="5">
        <v>26039456</v>
      </c>
      <c r="G433">
        <v>197</v>
      </c>
      <c r="H433" s="13">
        <f t="shared" si="172"/>
        <v>3706182.0290000001</v>
      </c>
      <c r="I433" s="23">
        <f t="shared" si="173"/>
        <v>23.79</v>
      </c>
      <c r="J433" s="5">
        <f t="shared" si="174"/>
        <v>-150406.9709999999</v>
      </c>
      <c r="K433" s="22">
        <f t="shared" si="175"/>
        <v>15.21</v>
      </c>
    </row>
    <row r="434" spans="1:11" x14ac:dyDescent="0.35">
      <c r="A434" s="4" t="s">
        <v>85</v>
      </c>
      <c r="B434" s="5"/>
      <c r="D434" s="13">
        <v>47135574</v>
      </c>
      <c r="E434">
        <v>314</v>
      </c>
      <c r="F434" s="5">
        <v>47135574</v>
      </c>
      <c r="G434">
        <v>314</v>
      </c>
      <c r="H434" s="13">
        <f t="shared" si="172"/>
        <v>45297286.614</v>
      </c>
      <c r="I434" s="23">
        <f t="shared" si="173"/>
        <v>191.54</v>
      </c>
      <c r="J434" s="5">
        <f t="shared" si="174"/>
        <v>-1838287.3859999999</v>
      </c>
      <c r="K434" s="22">
        <f t="shared" si="175"/>
        <v>122.46000000000001</v>
      </c>
    </row>
    <row r="435" spans="1:11" x14ac:dyDescent="0.35">
      <c r="A435" s="1" t="s">
        <v>79</v>
      </c>
      <c r="B435" s="2"/>
      <c r="C435" s="3"/>
      <c r="D435" s="12"/>
      <c r="E435" s="3"/>
      <c r="F435" s="2"/>
      <c r="G435" s="3"/>
    </row>
    <row r="436" spans="1:11" x14ac:dyDescent="0.35">
      <c r="A436" s="4" t="s">
        <v>10</v>
      </c>
      <c r="B436" s="5">
        <v>133565875</v>
      </c>
      <c r="C436">
        <v>654</v>
      </c>
      <c r="D436" s="13">
        <v>62647868</v>
      </c>
      <c r="E436">
        <v>285</v>
      </c>
      <c r="F436" s="5">
        <v>196213743</v>
      </c>
      <c r="G436">
        <v>939</v>
      </c>
      <c r="H436" s="13">
        <f>D436-(D436*0.039)</f>
        <v>60204601.148000002</v>
      </c>
      <c r="I436" s="23">
        <f>E436-(E436*0.39)</f>
        <v>173.85</v>
      </c>
      <c r="J436" s="5">
        <f>H436-D436</f>
        <v>-2443266.8519999981</v>
      </c>
      <c r="K436" s="22">
        <f>E436-I436</f>
        <v>111.15</v>
      </c>
    </row>
    <row r="437" spans="1:11" x14ac:dyDescent="0.35">
      <c r="A437" s="32"/>
      <c r="B437" s="33"/>
      <c r="C437" s="34"/>
      <c r="D437" s="35"/>
      <c r="E437" s="34"/>
      <c r="F437" s="33"/>
      <c r="G437" s="34"/>
    </row>
    <row r="438" spans="1:11" x14ac:dyDescent="0.35">
      <c r="A438" s="36"/>
      <c r="B438" s="5"/>
      <c r="D438" s="13"/>
      <c r="F438" s="5"/>
    </row>
    <row r="439" spans="1:11" x14ac:dyDescent="0.35">
      <c r="A439" s="32"/>
      <c r="B439" s="33"/>
      <c r="C439" s="34"/>
      <c r="D439" s="35"/>
      <c r="E439" s="34"/>
      <c r="F439" s="33"/>
      <c r="G439" s="34"/>
    </row>
    <row r="440" spans="1:11" x14ac:dyDescent="0.35">
      <c r="A440" s="36"/>
      <c r="B440" s="5"/>
      <c r="D440" s="13"/>
      <c r="F440" s="5"/>
    </row>
    <row r="441" spans="1:11" x14ac:dyDescent="0.35">
      <c r="A441" s="32"/>
      <c r="B441" s="33"/>
      <c r="C441" s="34"/>
      <c r="D441" s="35"/>
      <c r="E441" s="34"/>
      <c r="F441" s="33"/>
      <c r="G441" s="34"/>
    </row>
    <row r="442" spans="1:11" x14ac:dyDescent="0.35">
      <c r="A442" s="36"/>
      <c r="B442" s="5"/>
      <c r="D442" s="13"/>
      <c r="F442" s="5"/>
    </row>
    <row r="443" spans="1:11" x14ac:dyDescent="0.35">
      <c r="A443" s="32"/>
      <c r="B443" s="33"/>
      <c r="C443" s="34"/>
      <c r="D443" s="35"/>
      <c r="E443" s="34"/>
      <c r="F443" s="33"/>
      <c r="G443" s="34"/>
    </row>
    <row r="444" spans="1:11" x14ac:dyDescent="0.35">
      <c r="A444" s="36"/>
      <c r="B444" s="5"/>
      <c r="D444" s="13"/>
      <c r="F444" s="5"/>
    </row>
    <row r="445" spans="1:11" x14ac:dyDescent="0.35">
      <c r="A445" s="32"/>
      <c r="B445" s="33"/>
      <c r="C445" s="34"/>
      <c r="D445" s="35"/>
      <c r="E445" s="34"/>
      <c r="F445" s="33"/>
      <c r="G445" s="34"/>
    </row>
    <row r="446" spans="1:11" x14ac:dyDescent="0.35">
      <c r="A446" s="36"/>
      <c r="B446" s="5"/>
      <c r="D446" s="13"/>
      <c r="F446" s="5"/>
    </row>
    <row r="447" spans="1:11" x14ac:dyDescent="0.35">
      <c r="A447" s="32"/>
      <c r="B447" s="33"/>
      <c r="C447" s="34"/>
      <c r="D447" s="35"/>
      <c r="E447" s="34"/>
      <c r="F447" s="33"/>
      <c r="G447" s="34"/>
    </row>
    <row r="448" spans="1:11" x14ac:dyDescent="0.35">
      <c r="A448" s="36"/>
      <c r="B448" s="5"/>
      <c r="D448" s="13"/>
      <c r="F448" s="5"/>
    </row>
    <row r="449" spans="1:7" x14ac:dyDescent="0.35">
      <c r="A449" s="32"/>
      <c r="B449" s="33"/>
      <c r="C449" s="34"/>
      <c r="D449" s="35"/>
      <c r="E449" s="34"/>
      <c r="F449" s="33"/>
      <c r="G449" s="34"/>
    </row>
    <row r="450" spans="1:7" x14ac:dyDescent="0.35">
      <c r="A450" s="36"/>
      <c r="B450" s="5"/>
      <c r="D450" s="13"/>
      <c r="F450" s="5"/>
    </row>
    <row r="451" spans="1:7" x14ac:dyDescent="0.35">
      <c r="A451" s="32"/>
      <c r="B451" s="33"/>
      <c r="C451" s="34"/>
      <c r="D451" s="35"/>
      <c r="E451" s="34"/>
      <c r="F451" s="33"/>
      <c r="G451" s="34"/>
    </row>
    <row r="452" spans="1:7" x14ac:dyDescent="0.35">
      <c r="A452" s="36"/>
      <c r="B452" s="5"/>
      <c r="D452" s="13"/>
      <c r="F452" s="5"/>
    </row>
    <row r="453" spans="1:7" x14ac:dyDescent="0.35">
      <c r="A453" s="1"/>
      <c r="B453" s="2"/>
      <c r="C453" s="3"/>
      <c r="D453" s="12"/>
      <c r="E453" s="3"/>
      <c r="F453" s="2"/>
      <c r="G453" s="3"/>
    </row>
    <row r="454" spans="1:7" x14ac:dyDescent="0.35">
      <c r="A454" s="32"/>
      <c r="B454" s="33"/>
      <c r="C454" s="34"/>
      <c r="D454" s="35"/>
      <c r="E454" s="34"/>
      <c r="F454" s="33"/>
      <c r="G454" s="34"/>
    </row>
    <row r="455" spans="1:7" x14ac:dyDescent="0.35">
      <c r="A455" s="36"/>
      <c r="B455" s="5"/>
      <c r="D455" s="13"/>
      <c r="F455" s="5"/>
    </row>
    <row r="456" spans="1:7" x14ac:dyDescent="0.35">
      <c r="A456" s="32"/>
      <c r="B456" s="33"/>
      <c r="C456" s="34"/>
      <c r="D456" s="35"/>
      <c r="E456" s="34"/>
      <c r="F456" s="33"/>
      <c r="G456" s="34"/>
    </row>
    <row r="457" spans="1:7" x14ac:dyDescent="0.35">
      <c r="A457" s="36"/>
      <c r="B457" s="5"/>
      <c r="D457" s="13"/>
      <c r="F457" s="5"/>
    </row>
    <row r="458" spans="1:7" x14ac:dyDescent="0.35">
      <c r="A458" s="32"/>
      <c r="B458" s="33"/>
      <c r="C458" s="34"/>
      <c r="D458" s="35"/>
      <c r="E458" s="34"/>
      <c r="F458" s="33"/>
      <c r="G458" s="34"/>
    </row>
    <row r="459" spans="1:7" x14ac:dyDescent="0.35">
      <c r="A459" s="36"/>
      <c r="B459" s="5"/>
      <c r="D459" s="13"/>
      <c r="F459" s="5"/>
    </row>
    <row r="460" spans="1:7" x14ac:dyDescent="0.35">
      <c r="A460" s="32"/>
      <c r="B460" s="33"/>
      <c r="C460" s="34"/>
      <c r="D460" s="35"/>
      <c r="E460" s="34"/>
      <c r="F460" s="33"/>
      <c r="G460" s="34"/>
    </row>
    <row r="461" spans="1:7" x14ac:dyDescent="0.35">
      <c r="A461" s="36"/>
      <c r="B461" s="5"/>
      <c r="D461" s="13"/>
      <c r="F461" s="5"/>
    </row>
    <row r="462" spans="1:7" x14ac:dyDescent="0.35">
      <c r="A462" s="1"/>
      <c r="B462" s="2"/>
      <c r="C462" s="3"/>
      <c r="D462" s="12"/>
      <c r="E462" s="3"/>
      <c r="F462" s="2"/>
      <c r="G462" s="3"/>
    </row>
    <row r="463" spans="1:7" x14ac:dyDescent="0.35">
      <c r="A463" s="32"/>
      <c r="B463" s="33"/>
      <c r="C463" s="34"/>
      <c r="D463" s="35"/>
      <c r="E463" s="34"/>
      <c r="F463" s="33"/>
      <c r="G463" s="34"/>
    </row>
    <row r="464" spans="1:7" x14ac:dyDescent="0.35">
      <c r="A464" s="36"/>
      <c r="B464" s="5"/>
      <c r="D464" s="13"/>
      <c r="F464" s="5"/>
    </row>
    <row r="465" spans="1:7" x14ac:dyDescent="0.35">
      <c r="A465" s="32"/>
      <c r="B465" s="33"/>
      <c r="C465" s="34"/>
      <c r="D465" s="35"/>
      <c r="E465" s="34"/>
      <c r="F465" s="33"/>
      <c r="G465" s="34"/>
    </row>
    <row r="466" spans="1:7" x14ac:dyDescent="0.35">
      <c r="A466" s="36"/>
      <c r="B466" s="5"/>
      <c r="D466" s="13"/>
      <c r="F466" s="5"/>
    </row>
    <row r="467" spans="1:7" x14ac:dyDescent="0.35">
      <c r="A467" s="32"/>
      <c r="B467" s="33"/>
      <c r="C467" s="34"/>
      <c r="D467" s="35"/>
      <c r="E467" s="34"/>
      <c r="F467" s="33"/>
      <c r="G467" s="34"/>
    </row>
    <row r="468" spans="1:7" x14ac:dyDescent="0.35">
      <c r="A468" s="36"/>
      <c r="B468" s="5"/>
      <c r="D468" s="13"/>
      <c r="F468" s="5"/>
    </row>
    <row r="469" spans="1:7" x14ac:dyDescent="0.35">
      <c r="A469" s="32"/>
      <c r="B469" s="33"/>
      <c r="C469" s="34"/>
      <c r="D469" s="35"/>
      <c r="E469" s="34"/>
      <c r="F469" s="33"/>
      <c r="G469" s="34"/>
    </row>
    <row r="470" spans="1:7" x14ac:dyDescent="0.35">
      <c r="A470" s="36"/>
      <c r="B470" s="5"/>
      <c r="D470" s="13"/>
      <c r="F470" s="5"/>
    </row>
    <row r="471" spans="1:7" x14ac:dyDescent="0.35">
      <c r="A471" s="32"/>
      <c r="B471" s="33"/>
      <c r="C471" s="34"/>
      <c r="D471" s="35"/>
      <c r="E471" s="34"/>
      <c r="F471" s="33"/>
      <c r="G471" s="34"/>
    </row>
    <row r="472" spans="1:7" x14ac:dyDescent="0.35">
      <c r="A472" s="36"/>
      <c r="B472" s="5"/>
      <c r="D472" s="13"/>
      <c r="F472" s="5"/>
    </row>
    <row r="473" spans="1:7" x14ac:dyDescent="0.35">
      <c r="A473" s="32"/>
      <c r="B473" s="33"/>
      <c r="C473" s="34"/>
      <c r="D473" s="35"/>
      <c r="E473" s="34"/>
      <c r="F473" s="33"/>
      <c r="G473" s="34"/>
    </row>
    <row r="474" spans="1:7" x14ac:dyDescent="0.35">
      <c r="A474" s="36"/>
      <c r="B474" s="5"/>
      <c r="D474" s="13"/>
      <c r="F474" s="5"/>
    </row>
    <row r="475" spans="1:7" x14ac:dyDescent="0.35">
      <c r="A475" s="32"/>
      <c r="B475" s="33"/>
      <c r="C475" s="34"/>
      <c r="D475" s="35"/>
      <c r="E475" s="34"/>
      <c r="F475" s="33"/>
      <c r="G475" s="34"/>
    </row>
    <row r="476" spans="1:7" x14ac:dyDescent="0.35">
      <c r="A476" s="36"/>
      <c r="B476" s="5"/>
      <c r="D476" s="13"/>
      <c r="F476" s="5"/>
    </row>
    <row r="477" spans="1:7" x14ac:dyDescent="0.35">
      <c r="A477" s="32"/>
      <c r="B477" s="33"/>
      <c r="C477" s="34"/>
      <c r="D477" s="35"/>
      <c r="E477" s="34"/>
      <c r="F477" s="33"/>
      <c r="G477" s="34"/>
    </row>
    <row r="478" spans="1:7" x14ac:dyDescent="0.35">
      <c r="A478" s="36"/>
      <c r="B478" s="5"/>
      <c r="D478" s="13"/>
      <c r="F478" s="5"/>
    </row>
    <row r="479" spans="1:7" x14ac:dyDescent="0.35">
      <c r="A479" s="32"/>
      <c r="B479" s="33"/>
      <c r="C479" s="34"/>
      <c r="D479" s="35"/>
      <c r="E479" s="34"/>
      <c r="F479" s="33"/>
      <c r="G479" s="34"/>
    </row>
    <row r="480" spans="1:7" x14ac:dyDescent="0.35">
      <c r="A480" s="36"/>
      <c r="B480" s="5"/>
      <c r="D480" s="13"/>
      <c r="F480" s="5"/>
    </row>
    <row r="481" spans="1:7" x14ac:dyDescent="0.35">
      <c r="A481" s="32"/>
      <c r="B481" s="33"/>
      <c r="C481" s="34"/>
      <c r="D481" s="35"/>
      <c r="E481" s="34"/>
      <c r="F481" s="33"/>
      <c r="G481" s="34"/>
    </row>
    <row r="482" spans="1:7" x14ac:dyDescent="0.35">
      <c r="A482" s="36"/>
      <c r="B482" s="5"/>
      <c r="D482" s="13"/>
      <c r="F482" s="5"/>
    </row>
    <row r="483" spans="1:7" x14ac:dyDescent="0.35">
      <c r="A483" s="32"/>
      <c r="B483" s="33"/>
      <c r="C483" s="34"/>
      <c r="D483" s="35"/>
      <c r="E483" s="34"/>
      <c r="F483" s="33"/>
      <c r="G483" s="34"/>
    </row>
    <row r="484" spans="1:7" x14ac:dyDescent="0.35">
      <c r="A484" s="36"/>
      <c r="B484" s="5"/>
      <c r="D484" s="13"/>
      <c r="F484" s="5"/>
    </row>
    <row r="485" spans="1:7" x14ac:dyDescent="0.35">
      <c r="A485" s="32"/>
      <c r="B485" s="33"/>
      <c r="C485" s="34"/>
      <c r="D485" s="35"/>
      <c r="E485" s="34"/>
      <c r="F485" s="33"/>
      <c r="G485" s="34"/>
    </row>
    <row r="486" spans="1:7" x14ac:dyDescent="0.35">
      <c r="A486" s="36"/>
      <c r="B486" s="5"/>
      <c r="D486" s="13"/>
      <c r="F486" s="5"/>
    </row>
    <row r="487" spans="1:7" x14ac:dyDescent="0.35">
      <c r="A487" s="1"/>
      <c r="B487" s="2"/>
      <c r="C487" s="3"/>
      <c r="D487" s="12"/>
      <c r="E487" s="3"/>
      <c r="F487" s="2"/>
      <c r="G487" s="3"/>
    </row>
    <row r="488" spans="1:7" x14ac:dyDescent="0.35">
      <c r="A488" s="32"/>
      <c r="B488" s="33"/>
      <c r="C488" s="34"/>
      <c r="D488" s="35"/>
      <c r="E488" s="34"/>
      <c r="F488" s="33"/>
      <c r="G488" s="34"/>
    </row>
    <row r="489" spans="1:7" x14ac:dyDescent="0.35">
      <c r="A489" s="36"/>
      <c r="B489" s="5"/>
      <c r="D489" s="13"/>
      <c r="F489" s="5"/>
    </row>
    <row r="490" spans="1:7" x14ac:dyDescent="0.35">
      <c r="A490" s="32"/>
      <c r="B490" s="33"/>
      <c r="C490" s="34"/>
      <c r="D490" s="35"/>
      <c r="E490" s="34"/>
      <c r="F490" s="33"/>
      <c r="G490" s="34"/>
    </row>
    <row r="491" spans="1:7" x14ac:dyDescent="0.35">
      <c r="A491" s="36"/>
      <c r="B491" s="5"/>
      <c r="D491" s="13"/>
      <c r="F491" s="5"/>
    </row>
    <row r="492" spans="1:7" x14ac:dyDescent="0.35">
      <c r="A492" s="32"/>
      <c r="B492" s="33"/>
      <c r="C492" s="34"/>
      <c r="D492" s="35"/>
      <c r="E492" s="34"/>
      <c r="F492" s="33"/>
      <c r="G492" s="34"/>
    </row>
    <row r="493" spans="1:7" x14ac:dyDescent="0.35">
      <c r="A493" s="36"/>
      <c r="B493" s="5"/>
      <c r="D493" s="13"/>
      <c r="F493" s="5"/>
    </row>
    <row r="494" spans="1:7" x14ac:dyDescent="0.35">
      <c r="A494" s="32"/>
      <c r="B494" s="33"/>
      <c r="C494" s="34"/>
      <c r="D494" s="35"/>
      <c r="E494" s="34"/>
      <c r="F494" s="33"/>
      <c r="G494" s="34"/>
    </row>
    <row r="495" spans="1:7" x14ac:dyDescent="0.35">
      <c r="A495" s="36"/>
      <c r="B495" s="5"/>
      <c r="D495" s="13"/>
      <c r="F495" s="5"/>
    </row>
    <row r="496" spans="1:7" x14ac:dyDescent="0.35">
      <c r="A496" s="32"/>
      <c r="B496" s="33"/>
      <c r="C496" s="34"/>
      <c r="D496" s="35"/>
      <c r="E496" s="34"/>
      <c r="F496" s="33"/>
      <c r="G496" s="34"/>
    </row>
    <row r="497" spans="1:7" x14ac:dyDescent="0.35">
      <c r="A497" s="36"/>
      <c r="B497" s="5"/>
      <c r="D497" s="13"/>
      <c r="F497" s="5"/>
    </row>
    <row r="498" spans="1:7" x14ac:dyDescent="0.35">
      <c r="A498" s="32"/>
      <c r="B498" s="33"/>
      <c r="C498" s="34"/>
      <c r="D498" s="35"/>
      <c r="E498" s="34"/>
      <c r="F498" s="33"/>
      <c r="G498" s="34"/>
    </row>
    <row r="499" spans="1:7" x14ac:dyDescent="0.35">
      <c r="A499" s="36"/>
      <c r="B499" s="5"/>
      <c r="D499" s="13"/>
      <c r="F499" s="5"/>
    </row>
    <row r="500" spans="1:7" x14ac:dyDescent="0.35">
      <c r="A500" s="32"/>
      <c r="B500" s="33"/>
      <c r="C500" s="34"/>
      <c r="D500" s="35"/>
      <c r="E500" s="34"/>
      <c r="F500" s="33"/>
      <c r="G500" s="34"/>
    </row>
    <row r="501" spans="1:7" x14ac:dyDescent="0.35">
      <c r="A501" s="36"/>
      <c r="B501" s="5"/>
      <c r="D501" s="13"/>
      <c r="F501" s="5"/>
    </row>
    <row r="502" spans="1:7" x14ac:dyDescent="0.35">
      <c r="A502" s="32"/>
      <c r="B502" s="33"/>
      <c r="C502" s="34"/>
      <c r="D502" s="35"/>
      <c r="E502" s="34"/>
      <c r="F502" s="33"/>
      <c r="G502" s="34"/>
    </row>
    <row r="503" spans="1:7" x14ac:dyDescent="0.35">
      <c r="A503" s="36"/>
      <c r="B503" s="5"/>
      <c r="D503" s="13"/>
      <c r="F503" s="5"/>
    </row>
    <row r="504" spans="1:7" x14ac:dyDescent="0.35">
      <c r="A504" s="32"/>
      <c r="B504" s="33"/>
      <c r="C504" s="34"/>
      <c r="D504" s="35"/>
      <c r="E504" s="34"/>
      <c r="F504" s="33"/>
      <c r="G504" s="34"/>
    </row>
    <row r="505" spans="1:7" x14ac:dyDescent="0.35">
      <c r="A505" s="36"/>
      <c r="B505" s="5"/>
      <c r="D505" s="13"/>
      <c r="F505" s="5"/>
    </row>
    <row r="506" spans="1:7" x14ac:dyDescent="0.35">
      <c r="A506" s="32"/>
      <c r="B506" s="33"/>
      <c r="C506" s="34"/>
      <c r="D506" s="35"/>
      <c r="E506" s="34"/>
      <c r="F506" s="33"/>
      <c r="G506" s="34"/>
    </row>
    <row r="507" spans="1:7" x14ac:dyDescent="0.35">
      <c r="A507" s="36"/>
      <c r="B507" s="5"/>
      <c r="D507" s="13"/>
      <c r="F507" s="5"/>
    </row>
    <row r="508" spans="1:7" x14ac:dyDescent="0.35">
      <c r="A508" s="32"/>
      <c r="B508" s="33"/>
      <c r="C508" s="34"/>
      <c r="D508" s="35"/>
      <c r="E508" s="34"/>
      <c r="F508" s="33"/>
      <c r="G508" s="34"/>
    </row>
    <row r="509" spans="1:7" x14ac:dyDescent="0.35">
      <c r="A509" s="36"/>
      <c r="B509" s="5"/>
      <c r="D509" s="13"/>
      <c r="F509" s="5"/>
    </row>
    <row r="510" spans="1:7" x14ac:dyDescent="0.35">
      <c r="A510" s="32"/>
      <c r="B510" s="33"/>
      <c r="C510" s="34"/>
      <c r="D510" s="35"/>
      <c r="E510" s="34"/>
      <c r="F510" s="33"/>
      <c r="G510" s="34"/>
    </row>
    <row r="511" spans="1:7" x14ac:dyDescent="0.35">
      <c r="A511" s="36"/>
      <c r="B511" s="5"/>
      <c r="D511" s="13"/>
      <c r="F511" s="5"/>
    </row>
    <row r="512" spans="1:7" x14ac:dyDescent="0.35">
      <c r="A512" s="32"/>
      <c r="B512" s="33"/>
      <c r="C512" s="34"/>
      <c r="D512" s="35"/>
      <c r="E512" s="34"/>
      <c r="F512" s="33"/>
      <c r="G512" s="34"/>
    </row>
    <row r="513" spans="1:7" x14ac:dyDescent="0.35">
      <c r="A513" s="36"/>
      <c r="B513" s="5"/>
      <c r="D513" s="13"/>
      <c r="F513" s="5"/>
    </row>
    <row r="514" spans="1:7" x14ac:dyDescent="0.35">
      <c r="A514" s="32"/>
      <c r="B514" s="33"/>
      <c r="C514" s="34"/>
      <c r="D514" s="35"/>
      <c r="E514" s="34"/>
      <c r="F514" s="33"/>
      <c r="G514" s="34"/>
    </row>
    <row r="515" spans="1:7" x14ac:dyDescent="0.35">
      <c r="A515" s="36"/>
      <c r="B515" s="5"/>
      <c r="D515" s="13"/>
      <c r="F515" s="5"/>
    </row>
    <row r="516" spans="1:7" x14ac:dyDescent="0.35">
      <c r="A516" s="32"/>
      <c r="B516" s="33"/>
      <c r="C516" s="34"/>
      <c r="D516" s="35"/>
      <c r="E516" s="34"/>
      <c r="F516" s="33"/>
      <c r="G516" s="34"/>
    </row>
    <row r="517" spans="1:7" x14ac:dyDescent="0.35">
      <c r="A517" s="36"/>
      <c r="B517" s="5"/>
      <c r="D517" s="13"/>
      <c r="F517" s="5"/>
    </row>
    <row r="518" spans="1:7" x14ac:dyDescent="0.35">
      <c r="A518" s="1"/>
      <c r="B518" s="2"/>
      <c r="C518" s="3"/>
      <c r="D518" s="12"/>
      <c r="E518" s="3"/>
      <c r="F518" s="2"/>
      <c r="G518" s="3"/>
    </row>
    <row r="519" spans="1:7" x14ac:dyDescent="0.35">
      <c r="A519" s="32"/>
      <c r="B519" s="33"/>
      <c r="C519" s="34"/>
      <c r="D519" s="35"/>
      <c r="E519" s="34"/>
      <c r="F519" s="33"/>
      <c r="G519" s="34"/>
    </row>
    <row r="520" spans="1:7" x14ac:dyDescent="0.35">
      <c r="A520" s="36"/>
      <c r="B520" s="5"/>
      <c r="D520" s="13"/>
      <c r="F520" s="5"/>
    </row>
    <row r="521" spans="1:7" x14ac:dyDescent="0.35">
      <c r="A521" s="1"/>
      <c r="B521" s="2"/>
      <c r="C521" s="3"/>
      <c r="D521" s="12"/>
      <c r="E521" s="3"/>
      <c r="F521" s="2"/>
      <c r="G521" s="3"/>
    </row>
    <row r="522" spans="1:7" x14ac:dyDescent="0.35">
      <c r="A522" s="32"/>
      <c r="B522" s="33"/>
      <c r="C522" s="34"/>
      <c r="D522" s="35"/>
      <c r="E522" s="34"/>
      <c r="F522" s="33"/>
      <c r="G522" s="34"/>
    </row>
    <row r="523" spans="1:7" x14ac:dyDescent="0.35">
      <c r="A523" s="36"/>
      <c r="B523" s="5"/>
      <c r="D523" s="13"/>
      <c r="F523" s="5"/>
    </row>
    <row r="524" spans="1:7" x14ac:dyDescent="0.35">
      <c r="A524" s="32"/>
      <c r="B524" s="33"/>
      <c r="C524" s="34"/>
      <c r="D524" s="35"/>
      <c r="E524" s="34"/>
      <c r="F524" s="33"/>
      <c r="G524" s="34"/>
    </row>
    <row r="525" spans="1:7" x14ac:dyDescent="0.35">
      <c r="A525" s="36"/>
      <c r="B525" s="5"/>
      <c r="D525" s="13"/>
      <c r="F525" s="5"/>
    </row>
    <row r="526" spans="1:7" x14ac:dyDescent="0.35">
      <c r="A526" s="32"/>
      <c r="B526" s="33"/>
      <c r="C526" s="34"/>
      <c r="D526" s="35"/>
      <c r="E526" s="34"/>
      <c r="F526" s="33"/>
      <c r="G526" s="34"/>
    </row>
    <row r="527" spans="1:7" x14ac:dyDescent="0.35">
      <c r="A527" s="36"/>
      <c r="B527" s="5"/>
      <c r="D527" s="13"/>
      <c r="F527" s="5"/>
    </row>
    <row r="528" spans="1:7" x14ac:dyDescent="0.35">
      <c r="A528" s="32"/>
      <c r="B528" s="33"/>
      <c r="C528" s="34"/>
      <c r="D528" s="35"/>
      <c r="E528" s="34"/>
      <c r="F528" s="33"/>
      <c r="G528" s="34"/>
    </row>
    <row r="529" spans="1:7" x14ac:dyDescent="0.35">
      <c r="A529" s="36"/>
      <c r="B529" s="5"/>
      <c r="D529" s="13"/>
      <c r="F529" s="5"/>
    </row>
    <row r="530" spans="1:7" x14ac:dyDescent="0.35">
      <c r="A530" s="32"/>
      <c r="B530" s="33"/>
      <c r="C530" s="34"/>
      <c r="D530" s="35"/>
      <c r="E530" s="34"/>
      <c r="F530" s="33"/>
      <c r="G530" s="34"/>
    </row>
    <row r="531" spans="1:7" x14ac:dyDescent="0.35">
      <c r="A531" s="36"/>
      <c r="B531" s="5"/>
      <c r="D531" s="13"/>
      <c r="F531" s="5"/>
    </row>
    <row r="532" spans="1:7" x14ac:dyDescent="0.35">
      <c r="A532" s="32"/>
      <c r="B532" s="33"/>
      <c r="C532" s="34"/>
      <c r="D532" s="35"/>
      <c r="E532" s="34"/>
      <c r="F532" s="33"/>
      <c r="G532" s="34"/>
    </row>
    <row r="533" spans="1:7" x14ac:dyDescent="0.35">
      <c r="A533" s="36"/>
      <c r="B533" s="5"/>
      <c r="D533" s="13"/>
      <c r="F533" s="5"/>
    </row>
    <row r="534" spans="1:7" x14ac:dyDescent="0.35">
      <c r="A534" s="32"/>
      <c r="B534" s="33"/>
      <c r="C534" s="34"/>
      <c r="D534" s="35"/>
      <c r="E534" s="34"/>
      <c r="F534" s="33"/>
      <c r="G534" s="34"/>
    </row>
    <row r="535" spans="1:7" x14ac:dyDescent="0.35">
      <c r="A535" s="36"/>
      <c r="B535" s="5"/>
      <c r="D535" s="13"/>
      <c r="F535" s="5"/>
    </row>
    <row r="536" spans="1:7" x14ac:dyDescent="0.35">
      <c r="A536" s="32"/>
      <c r="B536" s="33"/>
      <c r="C536" s="34"/>
      <c r="D536" s="35"/>
      <c r="E536" s="34"/>
      <c r="F536" s="33"/>
      <c r="G536" s="34"/>
    </row>
    <row r="537" spans="1:7" x14ac:dyDescent="0.35">
      <c r="A537" s="36"/>
      <c r="B537" s="5"/>
      <c r="D537" s="13"/>
      <c r="F537" s="5"/>
    </row>
    <row r="538" spans="1:7" x14ac:dyDescent="0.35">
      <c r="A538" s="32"/>
      <c r="B538" s="33"/>
      <c r="C538" s="34"/>
      <c r="D538" s="35"/>
      <c r="E538" s="34"/>
      <c r="F538" s="33"/>
      <c r="G538" s="34"/>
    </row>
    <row r="539" spans="1:7" x14ac:dyDescent="0.35">
      <c r="A539" s="36"/>
      <c r="B539" s="5"/>
      <c r="D539" s="13"/>
      <c r="F539" s="5"/>
    </row>
    <row r="540" spans="1:7" x14ac:dyDescent="0.35">
      <c r="A540" s="32"/>
      <c r="B540" s="33"/>
      <c r="C540" s="34"/>
      <c r="D540" s="35"/>
      <c r="E540" s="34"/>
      <c r="F540" s="33"/>
      <c r="G540" s="34"/>
    </row>
    <row r="541" spans="1:7" x14ac:dyDescent="0.35">
      <c r="A541" s="36"/>
      <c r="B541" s="5"/>
      <c r="D541" s="13"/>
      <c r="F541" s="5"/>
    </row>
    <row r="542" spans="1:7" x14ac:dyDescent="0.35">
      <c r="A542" s="32"/>
      <c r="B542" s="33"/>
      <c r="C542" s="34"/>
      <c r="D542" s="35"/>
      <c r="E542" s="34"/>
      <c r="F542" s="33"/>
      <c r="G542" s="34"/>
    </row>
    <row r="543" spans="1:7" x14ac:dyDescent="0.35">
      <c r="A543" s="36"/>
      <c r="B543" s="5"/>
      <c r="D543" s="13"/>
      <c r="F543" s="5"/>
    </row>
    <row r="544" spans="1:7" x14ac:dyDescent="0.35">
      <c r="A544" s="32"/>
      <c r="B544" s="33"/>
      <c r="C544" s="34"/>
      <c r="D544" s="35"/>
      <c r="E544" s="34"/>
      <c r="F544" s="33"/>
      <c r="G544" s="34"/>
    </row>
    <row r="545" spans="1:7" x14ac:dyDescent="0.35">
      <c r="A545" s="36"/>
      <c r="B545" s="5"/>
      <c r="D545" s="13"/>
      <c r="F545" s="5"/>
    </row>
    <row r="546" spans="1:7" x14ac:dyDescent="0.35">
      <c r="A546" s="32"/>
      <c r="B546" s="33"/>
      <c r="C546" s="34"/>
      <c r="D546" s="35"/>
      <c r="E546" s="34"/>
      <c r="F546" s="33"/>
      <c r="G546" s="34"/>
    </row>
    <row r="547" spans="1:7" x14ac:dyDescent="0.35">
      <c r="A547" s="36"/>
      <c r="B547" s="5"/>
      <c r="D547" s="13"/>
      <c r="F547" s="5"/>
    </row>
    <row r="548" spans="1:7" x14ac:dyDescent="0.35">
      <c r="A548" s="32"/>
      <c r="B548" s="33"/>
      <c r="C548" s="34"/>
      <c r="D548" s="35"/>
      <c r="E548" s="34"/>
      <c r="F548" s="33"/>
      <c r="G548" s="34"/>
    </row>
    <row r="549" spans="1:7" x14ac:dyDescent="0.35">
      <c r="A549" s="36"/>
      <c r="B549" s="5"/>
      <c r="D549" s="13"/>
      <c r="F549" s="5"/>
    </row>
    <row r="550" spans="1:7" x14ac:dyDescent="0.35">
      <c r="A550" s="1"/>
      <c r="B550" s="2"/>
      <c r="C550" s="3"/>
      <c r="D550" s="12"/>
      <c r="E550" s="3"/>
      <c r="F550" s="2"/>
      <c r="G550" s="3"/>
    </row>
    <row r="551" spans="1:7" x14ac:dyDescent="0.35">
      <c r="A551" s="32"/>
      <c r="B551" s="33"/>
      <c r="C551" s="34"/>
      <c r="D551" s="35"/>
      <c r="E551" s="34"/>
      <c r="F551" s="33"/>
      <c r="G551" s="34"/>
    </row>
    <row r="552" spans="1:7" x14ac:dyDescent="0.35">
      <c r="A552" s="36"/>
      <c r="B552" s="5"/>
      <c r="D552" s="13"/>
      <c r="F552" s="5"/>
    </row>
    <row r="553" spans="1:7" x14ac:dyDescent="0.35">
      <c r="A553" s="32"/>
      <c r="B553" s="33"/>
      <c r="C553" s="34"/>
      <c r="D553" s="35"/>
      <c r="E553" s="34"/>
      <c r="F553" s="33"/>
      <c r="G553" s="34"/>
    </row>
    <row r="554" spans="1:7" x14ac:dyDescent="0.35">
      <c r="A554" s="36"/>
      <c r="B554" s="5"/>
      <c r="D554" s="13"/>
      <c r="F554" s="5"/>
    </row>
    <row r="555" spans="1:7" x14ac:dyDescent="0.35">
      <c r="A555" s="32"/>
      <c r="B555" s="33"/>
      <c r="C555" s="34"/>
      <c r="D555" s="35"/>
      <c r="E555" s="34"/>
      <c r="F555" s="33"/>
      <c r="G555" s="34"/>
    </row>
    <row r="556" spans="1:7" x14ac:dyDescent="0.35">
      <c r="A556" s="36"/>
      <c r="B556" s="5"/>
      <c r="D556" s="13"/>
      <c r="F556" s="5"/>
    </row>
    <row r="557" spans="1:7" x14ac:dyDescent="0.35">
      <c r="A557" s="32"/>
      <c r="B557" s="33"/>
      <c r="C557" s="34"/>
      <c r="D557" s="35"/>
      <c r="E557" s="34"/>
      <c r="F557" s="33"/>
      <c r="G557" s="34"/>
    </row>
    <row r="558" spans="1:7" x14ac:dyDescent="0.35">
      <c r="A558" s="36"/>
      <c r="B558" s="5"/>
      <c r="D558" s="13"/>
      <c r="F558" s="5"/>
    </row>
    <row r="559" spans="1:7" x14ac:dyDescent="0.35">
      <c r="A559" s="32"/>
      <c r="B559" s="33"/>
      <c r="C559" s="34"/>
      <c r="D559" s="35"/>
      <c r="E559" s="34"/>
      <c r="F559" s="33"/>
      <c r="G559" s="34"/>
    </row>
    <row r="560" spans="1:7" x14ac:dyDescent="0.35">
      <c r="A560" s="36"/>
      <c r="B560" s="5"/>
      <c r="D560" s="13"/>
      <c r="F560" s="5"/>
    </row>
    <row r="561" spans="1:7" x14ac:dyDescent="0.35">
      <c r="A561" s="32"/>
      <c r="B561" s="33"/>
      <c r="C561" s="34"/>
      <c r="D561" s="35"/>
      <c r="E561" s="34"/>
      <c r="F561" s="33"/>
      <c r="G561" s="34"/>
    </row>
    <row r="562" spans="1:7" x14ac:dyDescent="0.35">
      <c r="A562" s="36"/>
      <c r="B562" s="5"/>
      <c r="D562" s="13"/>
      <c r="F562" s="5"/>
    </row>
    <row r="563" spans="1:7" x14ac:dyDescent="0.35">
      <c r="A563" s="1"/>
      <c r="B563" s="2"/>
      <c r="C563" s="3"/>
      <c r="D563" s="12"/>
      <c r="E563" s="3"/>
      <c r="F563" s="2"/>
      <c r="G563" s="3"/>
    </row>
    <row r="564" spans="1:7" x14ac:dyDescent="0.35">
      <c r="A564" s="32"/>
      <c r="B564" s="33"/>
      <c r="C564" s="34"/>
      <c r="D564" s="35"/>
      <c r="E564" s="34"/>
      <c r="F564" s="33"/>
      <c r="G564" s="34"/>
    </row>
    <row r="565" spans="1:7" x14ac:dyDescent="0.35">
      <c r="A565" s="36"/>
      <c r="B565" s="5"/>
      <c r="D565" s="13"/>
      <c r="F565" s="5"/>
    </row>
    <row r="566" spans="1:7" x14ac:dyDescent="0.35">
      <c r="A566" s="32"/>
      <c r="B566" s="33"/>
      <c r="C566" s="34"/>
      <c r="D566" s="35"/>
      <c r="E566" s="34"/>
      <c r="F566" s="33"/>
      <c r="G566" s="34"/>
    </row>
    <row r="567" spans="1:7" x14ac:dyDescent="0.35">
      <c r="A567" s="36"/>
      <c r="B567" s="5"/>
      <c r="D567" s="13"/>
      <c r="F567" s="5"/>
    </row>
    <row r="568" spans="1:7" x14ac:dyDescent="0.35">
      <c r="A568" s="32"/>
      <c r="B568" s="33"/>
      <c r="C568" s="34"/>
      <c r="D568" s="35"/>
      <c r="E568" s="34"/>
      <c r="F568" s="33"/>
      <c r="G568" s="34"/>
    </row>
    <row r="569" spans="1:7" x14ac:dyDescent="0.35">
      <c r="A569" s="36"/>
      <c r="B569" s="5"/>
      <c r="D569" s="13"/>
      <c r="F569" s="5"/>
    </row>
    <row r="570" spans="1:7" x14ac:dyDescent="0.35">
      <c r="A570" s="32"/>
      <c r="B570" s="33"/>
      <c r="C570" s="34"/>
      <c r="D570" s="35"/>
      <c r="E570" s="34"/>
      <c r="F570" s="33"/>
      <c r="G570" s="34"/>
    </row>
    <row r="571" spans="1:7" x14ac:dyDescent="0.35">
      <c r="A571" s="36"/>
      <c r="B571" s="5"/>
      <c r="D571" s="13"/>
      <c r="F571" s="5"/>
    </row>
    <row r="572" spans="1:7" x14ac:dyDescent="0.35">
      <c r="A572" s="32"/>
      <c r="B572" s="33"/>
      <c r="C572" s="34"/>
      <c r="D572" s="35"/>
      <c r="E572" s="34"/>
      <c r="F572" s="33"/>
      <c r="G572" s="34"/>
    </row>
    <row r="573" spans="1:7" x14ac:dyDescent="0.35">
      <c r="A573" s="36"/>
      <c r="B573" s="5"/>
      <c r="D573" s="13"/>
      <c r="F573" s="5"/>
    </row>
    <row r="574" spans="1:7" x14ac:dyDescent="0.35">
      <c r="A574" s="32"/>
      <c r="B574" s="33"/>
      <c r="C574" s="34"/>
      <c r="D574" s="35"/>
      <c r="E574" s="34"/>
      <c r="F574" s="33"/>
      <c r="G574" s="34"/>
    </row>
    <row r="575" spans="1:7" x14ac:dyDescent="0.35">
      <c r="A575" s="36"/>
      <c r="B575" s="5"/>
      <c r="D575" s="13"/>
      <c r="F575" s="5"/>
    </row>
    <row r="576" spans="1:7" x14ac:dyDescent="0.35">
      <c r="A576" s="32"/>
      <c r="B576" s="33"/>
      <c r="C576" s="34"/>
      <c r="D576" s="35"/>
      <c r="E576" s="34"/>
      <c r="F576" s="33"/>
      <c r="G576" s="34"/>
    </row>
    <row r="577" spans="1:7" x14ac:dyDescent="0.35">
      <c r="A577" s="36"/>
      <c r="B577" s="5"/>
      <c r="D577" s="13"/>
      <c r="F577" s="5"/>
    </row>
    <row r="578" spans="1:7" x14ac:dyDescent="0.35">
      <c r="A578" s="1"/>
      <c r="B578" s="2"/>
      <c r="C578" s="3"/>
      <c r="D578" s="12"/>
      <c r="E578" s="3"/>
      <c r="F578" s="2"/>
      <c r="G578" s="3"/>
    </row>
    <row r="579" spans="1:7" x14ac:dyDescent="0.35">
      <c r="A579" s="32"/>
      <c r="B579" s="33"/>
      <c r="C579" s="34"/>
      <c r="D579" s="35"/>
      <c r="E579" s="34"/>
      <c r="F579" s="33"/>
      <c r="G579" s="34"/>
    </row>
    <row r="580" spans="1:7" x14ac:dyDescent="0.35">
      <c r="A580" s="36"/>
      <c r="B580" s="5"/>
      <c r="D580" s="13"/>
      <c r="F580" s="5"/>
    </row>
    <row r="581" spans="1:7" x14ac:dyDescent="0.35">
      <c r="A581" s="1"/>
      <c r="B581" s="2"/>
      <c r="C581" s="3"/>
      <c r="D581" s="12"/>
      <c r="E581" s="3"/>
      <c r="F581" s="2"/>
      <c r="G581" s="3"/>
    </row>
    <row r="582" spans="1:7" x14ac:dyDescent="0.35">
      <c r="A582" s="32"/>
      <c r="B582" s="33"/>
      <c r="C582" s="34"/>
      <c r="D582" s="35"/>
      <c r="E582" s="34"/>
      <c r="F582" s="33"/>
      <c r="G582" s="34"/>
    </row>
    <row r="583" spans="1:7" x14ac:dyDescent="0.35">
      <c r="A583" s="36"/>
      <c r="B583" s="5"/>
      <c r="D583" s="13"/>
      <c r="F583" s="5"/>
    </row>
    <row r="584" spans="1:7" x14ac:dyDescent="0.35">
      <c r="A584" s="32"/>
      <c r="B584" s="33"/>
      <c r="C584" s="34"/>
      <c r="D584" s="35"/>
      <c r="E584" s="34"/>
      <c r="F584" s="33"/>
      <c r="G584" s="34"/>
    </row>
    <row r="585" spans="1:7" x14ac:dyDescent="0.35">
      <c r="A585" s="36"/>
      <c r="B585" s="5"/>
      <c r="D585" s="13"/>
      <c r="F585" s="5"/>
    </row>
    <row r="586" spans="1:7" x14ac:dyDescent="0.35">
      <c r="A586" s="32"/>
      <c r="B586" s="33"/>
      <c r="C586" s="34"/>
      <c r="D586" s="35"/>
      <c r="E586" s="34"/>
      <c r="F586" s="33"/>
      <c r="G586" s="34"/>
    </row>
    <row r="587" spans="1:7" x14ac:dyDescent="0.35">
      <c r="A587" s="36"/>
      <c r="B587" s="5"/>
      <c r="D587" s="13"/>
      <c r="F587" s="5"/>
    </row>
    <row r="588" spans="1:7" x14ac:dyDescent="0.35">
      <c r="A588" s="32"/>
      <c r="B588" s="33"/>
      <c r="C588" s="34"/>
      <c r="D588" s="35"/>
      <c r="E588" s="34"/>
      <c r="F588" s="33"/>
      <c r="G588" s="34"/>
    </row>
    <row r="589" spans="1:7" x14ac:dyDescent="0.35">
      <c r="A589" s="36"/>
      <c r="B589" s="5"/>
      <c r="D589" s="13"/>
      <c r="F589" s="5"/>
    </row>
    <row r="590" spans="1:7" x14ac:dyDescent="0.35">
      <c r="A590" s="32"/>
      <c r="B590" s="33"/>
      <c r="C590" s="34"/>
      <c r="D590" s="35"/>
      <c r="E590" s="34"/>
      <c r="F590" s="33"/>
      <c r="G590" s="34"/>
    </row>
    <row r="591" spans="1:7" x14ac:dyDescent="0.35">
      <c r="A591" s="36"/>
      <c r="B591" s="5"/>
      <c r="D591" s="13"/>
      <c r="F591" s="5"/>
    </row>
    <row r="592" spans="1:7" x14ac:dyDescent="0.35">
      <c r="A592" s="32"/>
      <c r="B592" s="33"/>
      <c r="C592" s="34"/>
      <c r="D592" s="35"/>
      <c r="E592" s="34"/>
      <c r="F592" s="33"/>
      <c r="G592" s="34"/>
    </row>
    <row r="593" spans="1:7" x14ac:dyDescent="0.35">
      <c r="A593" s="36"/>
      <c r="B593" s="5"/>
      <c r="D593" s="13"/>
      <c r="F593" s="5"/>
    </row>
    <row r="594" spans="1:7" x14ac:dyDescent="0.35">
      <c r="A594" s="32"/>
      <c r="B594" s="33"/>
      <c r="C594" s="34"/>
      <c r="D594" s="35"/>
      <c r="E594" s="34"/>
      <c r="F594" s="33"/>
      <c r="G594" s="34"/>
    </row>
    <row r="595" spans="1:7" x14ac:dyDescent="0.35">
      <c r="A595" s="36"/>
      <c r="B595" s="5"/>
      <c r="D595" s="13"/>
      <c r="F595" s="5"/>
    </row>
    <row r="596" spans="1:7" x14ac:dyDescent="0.35">
      <c r="A596" s="32"/>
      <c r="B596" s="33"/>
      <c r="C596" s="34"/>
      <c r="D596" s="35"/>
      <c r="E596" s="34"/>
      <c r="F596" s="33"/>
      <c r="G596" s="34"/>
    </row>
    <row r="597" spans="1:7" x14ac:dyDescent="0.35">
      <c r="A597" s="36"/>
      <c r="B597" s="5"/>
      <c r="D597" s="13"/>
      <c r="F597" s="5"/>
    </row>
    <row r="598" spans="1:7" x14ac:dyDescent="0.35">
      <c r="A598" s="32"/>
      <c r="B598" s="33"/>
      <c r="C598" s="34"/>
      <c r="D598" s="35"/>
      <c r="E598" s="34"/>
      <c r="F598" s="33"/>
      <c r="G598" s="34"/>
    </row>
    <row r="599" spans="1:7" x14ac:dyDescent="0.35">
      <c r="A599" s="36"/>
      <c r="B599" s="5"/>
      <c r="D599" s="13"/>
      <c r="F599" s="5"/>
    </row>
    <row r="600" spans="1:7" x14ac:dyDescent="0.35">
      <c r="A600" s="32"/>
      <c r="B600" s="33"/>
      <c r="C600" s="34"/>
      <c r="D600" s="35"/>
      <c r="E600" s="34"/>
      <c r="F600" s="33"/>
      <c r="G600" s="34"/>
    </row>
    <row r="601" spans="1:7" x14ac:dyDescent="0.35">
      <c r="A601" s="36"/>
      <c r="B601" s="5"/>
      <c r="D601" s="13"/>
      <c r="F601" s="5"/>
    </row>
    <row r="602" spans="1:7" x14ac:dyDescent="0.35">
      <c r="A602" s="32"/>
      <c r="B602" s="33"/>
      <c r="C602" s="34"/>
      <c r="D602" s="35"/>
      <c r="E602" s="34"/>
      <c r="F602" s="33"/>
      <c r="G602" s="34"/>
    </row>
    <row r="603" spans="1:7" x14ac:dyDescent="0.35">
      <c r="A603" s="36"/>
      <c r="B603" s="5"/>
      <c r="D603" s="13"/>
      <c r="F603" s="5"/>
    </row>
    <row r="604" spans="1:7" x14ac:dyDescent="0.35">
      <c r="A604" s="32"/>
      <c r="B604" s="33"/>
      <c r="C604" s="34"/>
      <c r="D604" s="35"/>
      <c r="E604" s="34"/>
      <c r="F604" s="33"/>
      <c r="G604" s="34"/>
    </row>
    <row r="605" spans="1:7" x14ac:dyDescent="0.35">
      <c r="A605" s="36"/>
      <c r="B605" s="5"/>
      <c r="D605" s="13"/>
      <c r="F605" s="5"/>
    </row>
    <row r="606" spans="1:7" x14ac:dyDescent="0.35">
      <c r="A606" s="32"/>
      <c r="B606" s="33"/>
      <c r="C606" s="34"/>
      <c r="D606" s="35"/>
      <c r="E606" s="34"/>
      <c r="F606" s="33"/>
      <c r="G606" s="34"/>
    </row>
    <row r="607" spans="1:7" x14ac:dyDescent="0.35">
      <c r="A607" s="36"/>
      <c r="B607" s="5"/>
      <c r="D607" s="13"/>
      <c r="F607" s="5"/>
    </row>
    <row r="608" spans="1:7" x14ac:dyDescent="0.35">
      <c r="A608" s="32"/>
      <c r="B608" s="33"/>
      <c r="C608" s="34"/>
      <c r="D608" s="35"/>
      <c r="E608" s="34"/>
      <c r="F608" s="33"/>
      <c r="G608" s="34"/>
    </row>
    <row r="609" spans="1:7" x14ac:dyDescent="0.35">
      <c r="A609" s="36"/>
      <c r="B609" s="5"/>
      <c r="D609" s="13"/>
      <c r="F609" s="5"/>
    </row>
    <row r="610" spans="1:7" x14ac:dyDescent="0.35">
      <c r="A610" s="32"/>
      <c r="B610" s="33"/>
      <c r="C610" s="34"/>
      <c r="D610" s="35"/>
      <c r="E610" s="34"/>
      <c r="F610" s="33"/>
      <c r="G610" s="34"/>
    </row>
    <row r="611" spans="1:7" x14ac:dyDescent="0.35">
      <c r="A611" s="36"/>
      <c r="B611" s="5"/>
      <c r="D611" s="13"/>
      <c r="F611" s="5"/>
    </row>
    <row r="612" spans="1:7" x14ac:dyDescent="0.35">
      <c r="A612" s="1"/>
      <c r="B612" s="2"/>
      <c r="C612" s="3"/>
      <c r="D612" s="12"/>
      <c r="E612" s="3"/>
      <c r="F612" s="2"/>
      <c r="G612" s="3"/>
    </row>
    <row r="613" spans="1:7" x14ac:dyDescent="0.35">
      <c r="A613" s="32"/>
      <c r="B613" s="33"/>
      <c r="C613" s="34"/>
      <c r="D613" s="35"/>
      <c r="E613" s="34"/>
      <c r="F613" s="33"/>
      <c r="G613" s="34"/>
    </row>
    <row r="614" spans="1:7" x14ac:dyDescent="0.35">
      <c r="A614" s="36"/>
      <c r="B614" s="5"/>
      <c r="D614" s="13"/>
      <c r="F614" s="5"/>
    </row>
    <row r="615" spans="1:7" x14ac:dyDescent="0.35">
      <c r="A615" s="1"/>
      <c r="B615" s="2"/>
      <c r="C615" s="3"/>
      <c r="D615" s="12"/>
      <c r="E615" s="3"/>
      <c r="F615" s="2"/>
      <c r="G615" s="3"/>
    </row>
    <row r="616" spans="1:7" x14ac:dyDescent="0.35">
      <c r="A616" s="32"/>
      <c r="B616" s="33"/>
      <c r="C616" s="34"/>
      <c r="D616" s="35"/>
      <c r="E616" s="34"/>
      <c r="F616" s="33"/>
      <c r="G616" s="34"/>
    </row>
    <row r="617" spans="1:7" x14ac:dyDescent="0.35">
      <c r="A617" s="36"/>
      <c r="B617" s="5"/>
      <c r="D617" s="13"/>
      <c r="F617" s="5"/>
    </row>
    <row r="618" spans="1:7" x14ac:dyDescent="0.35">
      <c r="A618" s="32"/>
      <c r="B618" s="33"/>
      <c r="C618" s="34"/>
      <c r="D618" s="35"/>
      <c r="E618" s="34"/>
      <c r="F618" s="33"/>
      <c r="G618" s="34"/>
    </row>
    <row r="619" spans="1:7" x14ac:dyDescent="0.35">
      <c r="A619" s="36"/>
      <c r="B619" s="5"/>
      <c r="D619" s="13"/>
      <c r="F619" s="5"/>
    </row>
    <row r="620" spans="1:7" x14ac:dyDescent="0.35">
      <c r="A620" s="32"/>
      <c r="B620" s="33"/>
      <c r="C620" s="34"/>
      <c r="D620" s="35"/>
      <c r="E620" s="34"/>
      <c r="F620" s="33"/>
      <c r="G620" s="34"/>
    </row>
    <row r="621" spans="1:7" x14ac:dyDescent="0.35">
      <c r="A621" s="36"/>
      <c r="B621" s="5"/>
      <c r="D621" s="13"/>
      <c r="F621" s="5"/>
    </row>
    <row r="622" spans="1:7" x14ac:dyDescent="0.35">
      <c r="A622" s="1"/>
      <c r="B622" s="2"/>
      <c r="C622" s="3"/>
      <c r="D622" s="12"/>
      <c r="E622" s="3"/>
      <c r="F622" s="2"/>
      <c r="G622" s="3"/>
    </row>
    <row r="623" spans="1:7" x14ac:dyDescent="0.35">
      <c r="A623" s="32"/>
      <c r="B623" s="33"/>
      <c r="C623" s="34"/>
      <c r="D623" s="35"/>
      <c r="E623" s="34"/>
      <c r="F623" s="33"/>
      <c r="G623" s="34"/>
    </row>
    <row r="624" spans="1:7" x14ac:dyDescent="0.35">
      <c r="A624" s="36"/>
      <c r="B624" s="5"/>
      <c r="D624" s="13"/>
      <c r="F624" s="5"/>
    </row>
    <row r="625" spans="1:7" x14ac:dyDescent="0.35">
      <c r="A625" s="32"/>
      <c r="B625" s="33"/>
      <c r="C625" s="34"/>
      <c r="D625" s="35"/>
      <c r="E625" s="34"/>
      <c r="F625" s="33"/>
      <c r="G625" s="34"/>
    </row>
    <row r="626" spans="1:7" x14ac:dyDescent="0.35">
      <c r="A626" s="36"/>
      <c r="B626" s="5"/>
      <c r="D626" s="13"/>
      <c r="F626" s="5"/>
    </row>
    <row r="627" spans="1:7" x14ac:dyDescent="0.35">
      <c r="A627" s="32"/>
      <c r="B627" s="33"/>
      <c r="C627" s="34"/>
      <c r="D627" s="35"/>
      <c r="E627" s="34"/>
      <c r="F627" s="33"/>
      <c r="G627" s="34"/>
    </row>
    <row r="628" spans="1:7" x14ac:dyDescent="0.35">
      <c r="A628" s="36"/>
      <c r="B628" s="5"/>
      <c r="D628" s="13"/>
      <c r="F628" s="5"/>
    </row>
    <row r="629" spans="1:7" x14ac:dyDescent="0.35">
      <c r="A629" s="32"/>
      <c r="B629" s="33"/>
      <c r="C629" s="34"/>
      <c r="D629" s="35"/>
      <c r="E629" s="34"/>
      <c r="F629" s="33"/>
      <c r="G629" s="34"/>
    </row>
    <row r="630" spans="1:7" x14ac:dyDescent="0.35">
      <c r="A630" s="36"/>
      <c r="B630" s="5"/>
      <c r="D630" s="13"/>
      <c r="F630" s="5"/>
    </row>
    <row r="631" spans="1:7" x14ac:dyDescent="0.35">
      <c r="A631" s="32"/>
      <c r="B631" s="33"/>
      <c r="C631" s="34"/>
      <c r="D631" s="35"/>
      <c r="E631" s="34"/>
      <c r="F631" s="33"/>
      <c r="G631" s="34"/>
    </row>
    <row r="632" spans="1:7" x14ac:dyDescent="0.35">
      <c r="A632" s="36"/>
      <c r="B632" s="5"/>
      <c r="D632" s="13"/>
      <c r="F632" s="5"/>
    </row>
    <row r="633" spans="1:7" x14ac:dyDescent="0.35">
      <c r="A633" s="32"/>
      <c r="B633" s="33"/>
      <c r="C633" s="34"/>
      <c r="D633" s="35"/>
      <c r="E633" s="34"/>
      <c r="F633" s="33"/>
      <c r="G633" s="34"/>
    </row>
    <row r="634" spans="1:7" x14ac:dyDescent="0.35">
      <c r="A634" s="36"/>
      <c r="B634" s="5"/>
      <c r="D634" s="13"/>
      <c r="F634" s="5"/>
    </row>
    <row r="635" spans="1:7" x14ac:dyDescent="0.35">
      <c r="A635" s="32"/>
      <c r="B635" s="33"/>
      <c r="C635" s="34"/>
      <c r="D635" s="35"/>
      <c r="E635" s="34"/>
      <c r="F635" s="33"/>
      <c r="G635" s="34"/>
    </row>
    <row r="636" spans="1:7" x14ac:dyDescent="0.35">
      <c r="A636" s="36"/>
      <c r="B636" s="5"/>
      <c r="D636" s="13"/>
      <c r="F636" s="5"/>
    </row>
    <row r="637" spans="1:7" x14ac:dyDescent="0.35">
      <c r="A637" s="32"/>
      <c r="B637" s="33"/>
      <c r="C637" s="34"/>
      <c r="D637" s="35"/>
      <c r="E637" s="34"/>
      <c r="F637" s="33"/>
      <c r="G637" s="34"/>
    </row>
    <row r="638" spans="1:7" x14ac:dyDescent="0.35">
      <c r="A638" s="36"/>
      <c r="B638" s="5"/>
      <c r="D638" s="13"/>
      <c r="F638" s="5"/>
    </row>
    <row r="639" spans="1:7" x14ac:dyDescent="0.35">
      <c r="A639" s="1"/>
      <c r="B639" s="2"/>
      <c r="C639" s="3"/>
      <c r="D639" s="12"/>
      <c r="E639" s="3"/>
      <c r="F639" s="2"/>
      <c r="G639" s="3"/>
    </row>
    <row r="640" spans="1:7" x14ac:dyDescent="0.35">
      <c r="A640" s="32"/>
      <c r="B640" s="33"/>
      <c r="C640" s="34"/>
      <c r="D640" s="35"/>
      <c r="E640" s="34"/>
      <c r="F640" s="33"/>
      <c r="G640" s="34"/>
    </row>
    <row r="641" spans="1:7" x14ac:dyDescent="0.35">
      <c r="A641" s="36"/>
      <c r="B641" s="5"/>
      <c r="D641" s="13"/>
      <c r="F641" s="5"/>
    </row>
    <row r="642" spans="1:7" x14ac:dyDescent="0.35">
      <c r="A642" s="1"/>
      <c r="B642" s="2"/>
      <c r="C642" s="3"/>
      <c r="D642" s="12"/>
      <c r="E642" s="3"/>
      <c r="F642" s="2"/>
      <c r="G642" s="3"/>
    </row>
    <row r="643" spans="1:7" x14ac:dyDescent="0.35">
      <c r="A643" s="32"/>
      <c r="B643" s="33"/>
      <c r="C643" s="34"/>
      <c r="D643" s="35"/>
      <c r="E643" s="34"/>
      <c r="F643" s="33"/>
      <c r="G643" s="34"/>
    </row>
    <row r="644" spans="1:7" x14ac:dyDescent="0.35">
      <c r="A644" s="36"/>
      <c r="B644" s="5"/>
      <c r="D644" s="13"/>
      <c r="F644" s="5"/>
    </row>
    <row r="645" spans="1:7" x14ac:dyDescent="0.35">
      <c r="A645" s="32"/>
      <c r="B645" s="33"/>
      <c r="C645" s="34"/>
      <c r="D645" s="35"/>
      <c r="E645" s="34"/>
      <c r="F645" s="33"/>
      <c r="G645" s="34"/>
    </row>
    <row r="646" spans="1:7" x14ac:dyDescent="0.35">
      <c r="A646" s="36"/>
      <c r="B646" s="5"/>
      <c r="D646" s="13"/>
      <c r="F646" s="5"/>
    </row>
    <row r="647" spans="1:7" x14ac:dyDescent="0.35">
      <c r="A647" s="32"/>
      <c r="B647" s="33"/>
      <c r="C647" s="34"/>
      <c r="D647" s="35"/>
      <c r="E647" s="34"/>
      <c r="F647" s="33"/>
      <c r="G647" s="34"/>
    </row>
    <row r="648" spans="1:7" x14ac:dyDescent="0.35">
      <c r="A648" s="36"/>
      <c r="B648" s="5"/>
      <c r="D648" s="13"/>
      <c r="F648" s="5"/>
    </row>
    <row r="649" spans="1:7" x14ac:dyDescent="0.35">
      <c r="A649" s="32"/>
      <c r="B649" s="33"/>
      <c r="C649" s="34"/>
      <c r="D649" s="35"/>
      <c r="E649" s="34"/>
      <c r="F649" s="33"/>
      <c r="G649" s="34"/>
    </row>
    <row r="650" spans="1:7" x14ac:dyDescent="0.35">
      <c r="A650" s="36"/>
      <c r="B650" s="5"/>
      <c r="D650" s="13"/>
      <c r="F650" s="5"/>
    </row>
    <row r="651" spans="1:7" x14ac:dyDescent="0.35">
      <c r="A651" s="32"/>
      <c r="B651" s="33"/>
      <c r="C651" s="34"/>
      <c r="D651" s="35"/>
      <c r="E651" s="34"/>
      <c r="F651" s="33"/>
      <c r="G651" s="34"/>
    </row>
    <row r="652" spans="1:7" x14ac:dyDescent="0.35">
      <c r="A652" s="36"/>
      <c r="B652" s="5"/>
      <c r="D652" s="13"/>
      <c r="F652" s="5"/>
    </row>
    <row r="653" spans="1:7" x14ac:dyDescent="0.35">
      <c r="A653" s="32"/>
      <c r="B653" s="33"/>
      <c r="C653" s="34"/>
      <c r="D653" s="35"/>
      <c r="E653" s="34"/>
      <c r="F653" s="33"/>
      <c r="G653" s="34"/>
    </row>
    <row r="654" spans="1:7" x14ac:dyDescent="0.35">
      <c r="A654" s="36"/>
      <c r="B654" s="5"/>
      <c r="D654" s="13"/>
      <c r="F654" s="5"/>
    </row>
    <row r="655" spans="1:7" x14ac:dyDescent="0.35">
      <c r="A655" s="32"/>
      <c r="B655" s="33"/>
      <c r="C655" s="34"/>
      <c r="D655" s="35"/>
      <c r="E655" s="34"/>
      <c r="F655" s="33"/>
      <c r="G655" s="34"/>
    </row>
    <row r="656" spans="1:7" x14ac:dyDescent="0.35">
      <c r="A656" s="36"/>
      <c r="B656" s="5"/>
      <c r="D656" s="13"/>
      <c r="F656" s="5"/>
    </row>
    <row r="657" spans="1:7" x14ac:dyDescent="0.35">
      <c r="A657" s="32"/>
      <c r="B657" s="33"/>
      <c r="C657" s="34"/>
      <c r="D657" s="35"/>
      <c r="E657" s="34"/>
      <c r="F657" s="33"/>
      <c r="G657" s="34"/>
    </row>
    <row r="658" spans="1:7" x14ac:dyDescent="0.35">
      <c r="A658" s="36"/>
      <c r="B658" s="5"/>
      <c r="D658" s="13"/>
      <c r="F658" s="5"/>
    </row>
    <row r="659" spans="1:7" x14ac:dyDescent="0.35">
      <c r="A659" s="32"/>
      <c r="B659" s="33"/>
      <c r="C659" s="34"/>
      <c r="D659" s="35"/>
      <c r="E659" s="34"/>
      <c r="F659" s="33"/>
      <c r="G659" s="34"/>
    </row>
    <row r="660" spans="1:7" x14ac:dyDescent="0.35">
      <c r="A660" s="36"/>
      <c r="B660" s="5"/>
      <c r="D660" s="13"/>
      <c r="F660" s="5"/>
    </row>
    <row r="661" spans="1:7" x14ac:dyDescent="0.35">
      <c r="A661" s="32"/>
      <c r="B661" s="33"/>
      <c r="C661" s="34"/>
      <c r="D661" s="35"/>
      <c r="E661" s="34"/>
      <c r="F661" s="33"/>
      <c r="G661" s="34"/>
    </row>
    <row r="662" spans="1:7" x14ac:dyDescent="0.35">
      <c r="A662" s="36"/>
      <c r="B662" s="5"/>
      <c r="D662" s="13"/>
      <c r="F662" s="5"/>
    </row>
    <row r="663" spans="1:7" x14ac:dyDescent="0.35">
      <c r="A663" s="1"/>
      <c r="B663" s="2"/>
      <c r="C663" s="3"/>
      <c r="D663" s="12"/>
      <c r="E663" s="3"/>
      <c r="F663" s="2"/>
      <c r="G663" s="3"/>
    </row>
    <row r="664" spans="1:7" x14ac:dyDescent="0.35">
      <c r="A664" s="32"/>
      <c r="B664" s="33"/>
      <c r="C664" s="34"/>
      <c r="D664" s="35"/>
      <c r="E664" s="34"/>
      <c r="F664" s="33"/>
      <c r="G664" s="34"/>
    </row>
    <row r="665" spans="1:7" x14ac:dyDescent="0.35">
      <c r="A665" s="36"/>
      <c r="B665" s="5"/>
      <c r="D665" s="13"/>
      <c r="F665" s="5"/>
    </row>
    <row r="666" spans="1:7" x14ac:dyDescent="0.35">
      <c r="A666" s="32"/>
      <c r="B666" s="33"/>
      <c r="C666" s="34"/>
      <c r="D666" s="35"/>
      <c r="E666" s="34"/>
      <c r="F666" s="33"/>
      <c r="G666" s="34"/>
    </row>
    <row r="667" spans="1:7" x14ac:dyDescent="0.35">
      <c r="A667" s="36"/>
      <c r="B667" s="5"/>
      <c r="D667" s="13"/>
      <c r="F667" s="5"/>
    </row>
    <row r="668" spans="1:7" x14ac:dyDescent="0.35">
      <c r="A668" s="32"/>
      <c r="B668" s="33"/>
      <c r="C668" s="34"/>
      <c r="D668" s="35"/>
      <c r="E668" s="34"/>
      <c r="F668" s="33"/>
      <c r="G668" s="34"/>
    </row>
    <row r="669" spans="1:7" x14ac:dyDescent="0.35">
      <c r="A669" s="36"/>
      <c r="B669" s="5"/>
      <c r="D669" s="13"/>
      <c r="F669" s="5"/>
    </row>
    <row r="670" spans="1:7" x14ac:dyDescent="0.35">
      <c r="A670" s="32"/>
      <c r="B670" s="33"/>
      <c r="C670" s="34"/>
      <c r="D670" s="35"/>
      <c r="E670" s="34"/>
      <c r="F670" s="33"/>
      <c r="G670" s="34"/>
    </row>
    <row r="671" spans="1:7" x14ac:dyDescent="0.35">
      <c r="A671" s="36"/>
      <c r="B671" s="5"/>
      <c r="D671" s="13"/>
      <c r="F671" s="5"/>
    </row>
    <row r="672" spans="1:7" x14ac:dyDescent="0.35">
      <c r="A672" s="32"/>
      <c r="B672" s="33"/>
      <c r="C672" s="34"/>
      <c r="D672" s="35"/>
      <c r="E672" s="34"/>
      <c r="F672" s="33"/>
      <c r="G672" s="34"/>
    </row>
    <row r="673" spans="1:7" x14ac:dyDescent="0.35">
      <c r="A673" s="36"/>
      <c r="B673" s="5"/>
      <c r="D673" s="13"/>
      <c r="F673" s="5"/>
    </row>
    <row r="674" spans="1:7" x14ac:dyDescent="0.35">
      <c r="A674" s="32"/>
      <c r="B674" s="33"/>
      <c r="C674" s="34"/>
      <c r="D674" s="35"/>
      <c r="E674" s="34"/>
      <c r="F674" s="33"/>
      <c r="G674" s="34"/>
    </row>
    <row r="675" spans="1:7" x14ac:dyDescent="0.35">
      <c r="A675" s="36"/>
      <c r="B675" s="5"/>
      <c r="D675" s="13"/>
      <c r="F675" s="5"/>
    </row>
    <row r="676" spans="1:7" x14ac:dyDescent="0.35">
      <c r="A676" s="32"/>
      <c r="B676" s="33"/>
      <c r="C676" s="34"/>
      <c r="D676" s="35"/>
      <c r="E676" s="34"/>
      <c r="F676" s="33"/>
      <c r="G676" s="34"/>
    </row>
    <row r="677" spans="1:7" x14ac:dyDescent="0.35">
      <c r="A677" s="36"/>
      <c r="B677" s="5"/>
      <c r="D677" s="13"/>
      <c r="F677" s="5"/>
    </row>
    <row r="678" spans="1:7" x14ac:dyDescent="0.35">
      <c r="A678" s="32"/>
      <c r="B678" s="33"/>
      <c r="C678" s="34"/>
      <c r="D678" s="35"/>
      <c r="E678" s="34"/>
      <c r="F678" s="33"/>
      <c r="G678" s="34"/>
    </row>
    <row r="679" spans="1:7" x14ac:dyDescent="0.35">
      <c r="A679" s="36"/>
      <c r="B679" s="5"/>
      <c r="D679" s="13"/>
      <c r="F679" s="5"/>
    </row>
    <row r="680" spans="1:7" x14ac:dyDescent="0.35">
      <c r="A680" s="32"/>
      <c r="B680" s="33"/>
      <c r="C680" s="34"/>
      <c r="D680" s="35"/>
      <c r="E680" s="34"/>
      <c r="F680" s="33"/>
      <c r="G680" s="34"/>
    </row>
    <row r="681" spans="1:7" x14ac:dyDescent="0.35">
      <c r="A681" s="36"/>
      <c r="B681" s="5"/>
      <c r="D681" s="13"/>
      <c r="F681" s="5"/>
    </row>
    <row r="682" spans="1:7" x14ac:dyDescent="0.35">
      <c r="A682" s="32"/>
      <c r="B682" s="33"/>
      <c r="C682" s="34"/>
      <c r="D682" s="35"/>
      <c r="E682" s="34"/>
      <c r="F682" s="33"/>
      <c r="G682" s="34"/>
    </row>
    <row r="683" spans="1:7" x14ac:dyDescent="0.35">
      <c r="A683" s="36"/>
      <c r="B683" s="5"/>
      <c r="D683" s="13"/>
      <c r="F683" s="5"/>
    </row>
    <row r="684" spans="1:7" x14ac:dyDescent="0.35">
      <c r="A684" s="32"/>
      <c r="B684" s="33"/>
      <c r="C684" s="34"/>
      <c r="D684" s="35"/>
      <c r="E684" s="34"/>
      <c r="F684" s="33"/>
      <c r="G684" s="34"/>
    </row>
    <row r="685" spans="1:7" x14ac:dyDescent="0.35">
      <c r="A685" s="36"/>
      <c r="B685" s="5"/>
      <c r="D685" s="13"/>
      <c r="F685" s="5"/>
    </row>
    <row r="686" spans="1:7" x14ac:dyDescent="0.35">
      <c r="A686" s="32"/>
      <c r="B686" s="33"/>
      <c r="C686" s="34"/>
      <c r="D686" s="35"/>
      <c r="E686" s="34"/>
      <c r="F686" s="33"/>
      <c r="G686" s="34"/>
    </row>
    <row r="687" spans="1:7" x14ac:dyDescent="0.35">
      <c r="A687" s="36"/>
      <c r="B687" s="5"/>
      <c r="D687" s="13"/>
      <c r="F687" s="5"/>
    </row>
    <row r="688" spans="1:7" x14ac:dyDescent="0.35">
      <c r="A688" s="32"/>
      <c r="B688" s="33"/>
      <c r="C688" s="34"/>
      <c r="D688" s="35"/>
      <c r="E688" s="34"/>
      <c r="F688" s="33"/>
      <c r="G688" s="34"/>
    </row>
    <row r="689" spans="1:7" x14ac:dyDescent="0.35">
      <c r="A689" s="36"/>
      <c r="B689" s="5"/>
      <c r="D689" s="13"/>
      <c r="F689" s="5"/>
    </row>
    <row r="690" spans="1:7" x14ac:dyDescent="0.35">
      <c r="A690" s="32"/>
      <c r="B690" s="33"/>
      <c r="C690" s="34"/>
      <c r="D690" s="35"/>
      <c r="E690" s="34"/>
      <c r="F690" s="33"/>
      <c r="G690" s="34"/>
    </row>
    <row r="691" spans="1:7" x14ac:dyDescent="0.35">
      <c r="A691" s="36"/>
      <c r="B691" s="5"/>
      <c r="D691" s="13"/>
      <c r="F691" s="5"/>
    </row>
    <row r="692" spans="1:7" x14ac:dyDescent="0.35">
      <c r="A692" s="32"/>
      <c r="B692" s="33"/>
      <c r="C692" s="34"/>
      <c r="D692" s="35"/>
      <c r="E692" s="34"/>
      <c r="F692" s="33"/>
      <c r="G692" s="34"/>
    </row>
    <row r="693" spans="1:7" x14ac:dyDescent="0.35">
      <c r="A693" s="36"/>
      <c r="B693" s="5"/>
      <c r="D693" s="13"/>
      <c r="F693" s="5"/>
    </row>
    <row r="694" spans="1:7" x14ac:dyDescent="0.35">
      <c r="A694" s="32"/>
      <c r="B694" s="33"/>
      <c r="C694" s="34"/>
      <c r="D694" s="35"/>
      <c r="E694" s="34"/>
      <c r="F694" s="33"/>
      <c r="G694" s="34"/>
    </row>
    <row r="695" spans="1:7" x14ac:dyDescent="0.35">
      <c r="A695" s="36"/>
      <c r="B695" s="5"/>
      <c r="D695" s="13"/>
      <c r="F695" s="5"/>
    </row>
    <row r="696" spans="1:7" x14ac:dyDescent="0.35">
      <c r="A696" s="32"/>
      <c r="B696" s="33"/>
      <c r="C696" s="34"/>
      <c r="D696" s="35"/>
      <c r="E696" s="34"/>
      <c r="F696" s="33"/>
      <c r="G696" s="34"/>
    </row>
    <row r="697" spans="1:7" x14ac:dyDescent="0.35">
      <c r="A697" s="36"/>
      <c r="B697" s="5"/>
      <c r="D697" s="13"/>
      <c r="F697" s="5"/>
    </row>
    <row r="698" spans="1:7" x14ac:dyDescent="0.35">
      <c r="A698" s="32"/>
      <c r="B698" s="33"/>
      <c r="C698" s="34"/>
      <c r="D698" s="35"/>
      <c r="E698" s="34"/>
      <c r="F698" s="33"/>
      <c r="G698" s="34"/>
    </row>
    <row r="699" spans="1:7" x14ac:dyDescent="0.35">
      <c r="A699" s="36"/>
      <c r="B699" s="5"/>
      <c r="D699" s="13"/>
      <c r="F699" s="5"/>
    </row>
    <row r="700" spans="1:7" x14ac:dyDescent="0.35">
      <c r="A700" s="32"/>
      <c r="B700" s="33"/>
      <c r="C700" s="34"/>
      <c r="D700" s="35"/>
      <c r="E700" s="34"/>
      <c r="F700" s="33"/>
      <c r="G700" s="34"/>
    </row>
    <row r="701" spans="1:7" x14ac:dyDescent="0.35">
      <c r="A701" s="36"/>
      <c r="B701" s="5"/>
      <c r="D701" s="13"/>
      <c r="F701" s="5"/>
    </row>
    <row r="702" spans="1:7" x14ac:dyDescent="0.35">
      <c r="A702" s="32"/>
      <c r="B702" s="33"/>
      <c r="C702" s="34"/>
      <c r="D702" s="35"/>
      <c r="E702" s="34"/>
      <c r="F702" s="33"/>
      <c r="G702" s="34"/>
    </row>
    <row r="703" spans="1:7" x14ac:dyDescent="0.35">
      <c r="A703" s="36"/>
      <c r="B703" s="5"/>
      <c r="D703" s="13"/>
      <c r="F703" s="5"/>
    </row>
    <row r="704" spans="1:7" x14ac:dyDescent="0.35">
      <c r="A704" s="32"/>
      <c r="B704" s="33"/>
      <c r="C704" s="34"/>
      <c r="D704" s="35"/>
      <c r="E704" s="34"/>
      <c r="F704" s="33"/>
      <c r="G704" s="34"/>
    </row>
    <row r="705" spans="1:7" x14ac:dyDescent="0.35">
      <c r="A705" s="36"/>
      <c r="B705" s="5"/>
      <c r="D705" s="13"/>
      <c r="F705" s="5"/>
    </row>
    <row r="706" spans="1:7" x14ac:dyDescent="0.35">
      <c r="A706" s="32"/>
      <c r="B706" s="33"/>
      <c r="C706" s="34"/>
      <c r="D706" s="35"/>
      <c r="E706" s="34"/>
      <c r="F706" s="33"/>
      <c r="G706" s="34"/>
    </row>
    <row r="707" spans="1:7" x14ac:dyDescent="0.35">
      <c r="A707" s="36"/>
      <c r="B707" s="5"/>
      <c r="D707" s="13"/>
      <c r="F707" s="5"/>
    </row>
    <row r="708" spans="1:7" x14ac:dyDescent="0.35">
      <c r="A708" s="32"/>
      <c r="B708" s="33"/>
      <c r="C708" s="34"/>
      <c r="D708" s="35"/>
      <c r="E708" s="34"/>
      <c r="F708" s="33"/>
      <c r="G708" s="34"/>
    </row>
    <row r="709" spans="1:7" x14ac:dyDescent="0.35">
      <c r="A709" s="36"/>
      <c r="B709" s="5"/>
      <c r="D709" s="13"/>
      <c r="F709" s="5"/>
    </row>
    <row r="710" spans="1:7" x14ac:dyDescent="0.35">
      <c r="A710" s="32"/>
      <c r="B710" s="33"/>
      <c r="C710" s="34"/>
      <c r="D710" s="35"/>
      <c r="E710" s="34"/>
      <c r="F710" s="33"/>
      <c r="G710" s="34"/>
    </row>
    <row r="711" spans="1:7" x14ac:dyDescent="0.35">
      <c r="A711" s="36"/>
      <c r="B711" s="5"/>
      <c r="D711" s="13"/>
      <c r="F711" s="5"/>
    </row>
    <row r="712" spans="1:7" x14ac:dyDescent="0.35">
      <c r="A712" s="32"/>
      <c r="B712" s="33"/>
      <c r="C712" s="34"/>
      <c r="D712" s="35"/>
      <c r="E712" s="34"/>
      <c r="F712" s="33"/>
      <c r="G712" s="34"/>
    </row>
    <row r="713" spans="1:7" x14ac:dyDescent="0.35">
      <c r="A713" s="36"/>
      <c r="B713" s="5"/>
      <c r="D713" s="13"/>
      <c r="F713" s="5"/>
    </row>
    <row r="714" spans="1:7" x14ac:dyDescent="0.35">
      <c r="A714" s="32"/>
      <c r="B714" s="33"/>
      <c r="C714" s="34"/>
      <c r="D714" s="35"/>
      <c r="E714" s="34"/>
      <c r="F714" s="33"/>
      <c r="G714" s="34"/>
    </row>
    <row r="715" spans="1:7" x14ac:dyDescent="0.35">
      <c r="A715" s="36"/>
      <c r="B715" s="5"/>
      <c r="D715" s="13"/>
      <c r="F715" s="5"/>
    </row>
    <row r="716" spans="1:7" x14ac:dyDescent="0.35">
      <c r="A716" s="32"/>
      <c r="B716" s="33"/>
      <c r="C716" s="34"/>
      <c r="D716" s="35"/>
      <c r="E716" s="34"/>
      <c r="F716" s="33"/>
      <c r="G716" s="34"/>
    </row>
    <row r="717" spans="1:7" x14ac:dyDescent="0.35">
      <c r="A717" s="36"/>
      <c r="B717" s="5"/>
      <c r="D717" s="13"/>
      <c r="F717" s="5"/>
    </row>
    <row r="718" spans="1:7" x14ac:dyDescent="0.35">
      <c r="A718" s="32"/>
      <c r="B718" s="33"/>
      <c r="C718" s="34"/>
      <c r="D718" s="35"/>
      <c r="E718" s="34"/>
      <c r="F718" s="33"/>
      <c r="G718" s="34"/>
    </row>
    <row r="719" spans="1:7" x14ac:dyDescent="0.35">
      <c r="A719" s="36"/>
      <c r="B719" s="5"/>
      <c r="D719" s="13"/>
      <c r="F719" s="5"/>
    </row>
    <row r="720" spans="1:7" x14ac:dyDescent="0.35">
      <c r="A720" s="32"/>
      <c r="B720" s="33"/>
      <c r="C720" s="34"/>
      <c r="D720" s="35"/>
      <c r="E720" s="34"/>
      <c r="F720" s="33"/>
      <c r="G720" s="34"/>
    </row>
    <row r="721" spans="1:7" x14ac:dyDescent="0.35">
      <c r="A721" s="36"/>
      <c r="B721" s="5"/>
      <c r="D721" s="13"/>
      <c r="F721" s="5"/>
    </row>
    <row r="722" spans="1:7" x14ac:dyDescent="0.35">
      <c r="A722" s="32"/>
      <c r="B722" s="33"/>
      <c r="C722" s="34"/>
      <c r="D722" s="35"/>
      <c r="E722" s="34"/>
      <c r="F722" s="33"/>
      <c r="G722" s="34"/>
    </row>
    <row r="723" spans="1:7" x14ac:dyDescent="0.35">
      <c r="A723" s="36"/>
      <c r="B723" s="5"/>
      <c r="D723" s="13"/>
      <c r="F723" s="5"/>
    </row>
    <row r="724" spans="1:7" x14ac:dyDescent="0.35">
      <c r="A724" s="32"/>
      <c r="B724" s="33"/>
      <c r="C724" s="34"/>
      <c r="D724" s="35"/>
      <c r="E724" s="34"/>
      <c r="F724" s="33"/>
      <c r="G724" s="34"/>
    </row>
    <row r="725" spans="1:7" x14ac:dyDescent="0.35">
      <c r="A725" s="36"/>
      <c r="B725" s="5"/>
      <c r="D725" s="13"/>
      <c r="F725" s="5"/>
    </row>
    <row r="726" spans="1:7" x14ac:dyDescent="0.35">
      <c r="A726" s="32"/>
      <c r="B726" s="33"/>
      <c r="C726" s="34"/>
      <c r="D726" s="35"/>
      <c r="E726" s="34"/>
      <c r="F726" s="33"/>
      <c r="G726" s="34"/>
    </row>
    <row r="727" spans="1:7" x14ac:dyDescent="0.35">
      <c r="A727" s="36"/>
      <c r="B727" s="5"/>
      <c r="D727" s="13"/>
      <c r="F727" s="5"/>
    </row>
    <row r="728" spans="1:7" x14ac:dyDescent="0.35">
      <c r="A728" s="32"/>
      <c r="B728" s="33"/>
      <c r="C728" s="34"/>
      <c r="D728" s="35"/>
      <c r="E728" s="34"/>
      <c r="F728" s="33"/>
      <c r="G728" s="34"/>
    </row>
    <row r="729" spans="1:7" x14ac:dyDescent="0.35">
      <c r="A729" s="36"/>
      <c r="B729" s="5"/>
      <c r="D729" s="13"/>
      <c r="F729" s="5"/>
    </row>
    <row r="730" spans="1:7" x14ac:dyDescent="0.35">
      <c r="A730" s="1"/>
      <c r="B730" s="2"/>
      <c r="C730" s="3"/>
      <c r="D730" s="12"/>
      <c r="E730" s="3"/>
      <c r="F730" s="2"/>
      <c r="G730" s="3"/>
    </row>
    <row r="731" spans="1:7" x14ac:dyDescent="0.35">
      <c r="A731" s="32"/>
      <c r="B731" s="33"/>
      <c r="C731" s="34"/>
      <c r="D731" s="35"/>
      <c r="E731" s="34"/>
      <c r="F731" s="33"/>
      <c r="G731" s="34"/>
    </row>
    <row r="732" spans="1:7" x14ac:dyDescent="0.35">
      <c r="A732" s="36"/>
      <c r="B732" s="5"/>
      <c r="D732" s="13"/>
      <c r="F732" s="5"/>
    </row>
    <row r="733" spans="1:7" x14ac:dyDescent="0.35">
      <c r="A733" s="1"/>
      <c r="B733" s="2"/>
      <c r="C733" s="3"/>
      <c r="D733" s="12"/>
      <c r="E733" s="3"/>
      <c r="F733" s="2"/>
      <c r="G733" s="3"/>
    </row>
    <row r="734" spans="1:7" x14ac:dyDescent="0.35">
      <c r="A734" s="32"/>
      <c r="B734" s="33"/>
      <c r="C734" s="34"/>
      <c r="D734" s="35"/>
      <c r="E734" s="34"/>
      <c r="F734" s="33"/>
      <c r="G734" s="34"/>
    </row>
    <row r="735" spans="1:7" x14ac:dyDescent="0.35">
      <c r="A735" s="36"/>
      <c r="B735" s="5"/>
      <c r="D735" s="13"/>
      <c r="F735" s="5"/>
    </row>
    <row r="736" spans="1:7" x14ac:dyDescent="0.35">
      <c r="A736" s="32"/>
      <c r="B736" s="33"/>
      <c r="C736" s="34"/>
      <c r="D736" s="35"/>
      <c r="E736" s="34"/>
      <c r="F736" s="33"/>
      <c r="G736" s="34"/>
    </row>
    <row r="737" spans="1:7" x14ac:dyDescent="0.35">
      <c r="A737" s="36"/>
      <c r="B737" s="5"/>
      <c r="D737" s="13"/>
      <c r="F737" s="5"/>
    </row>
    <row r="738" spans="1:7" x14ac:dyDescent="0.35">
      <c r="A738" s="32"/>
      <c r="B738" s="33"/>
      <c r="C738" s="34"/>
      <c r="D738" s="35"/>
      <c r="E738" s="34"/>
      <c r="F738" s="33"/>
      <c r="G738" s="34"/>
    </row>
    <row r="739" spans="1:7" x14ac:dyDescent="0.35">
      <c r="A739" s="36"/>
      <c r="B739" s="5"/>
      <c r="D739" s="13"/>
      <c r="F739" s="5"/>
    </row>
    <row r="740" spans="1:7" x14ac:dyDescent="0.35">
      <c r="A740" s="32"/>
      <c r="B740" s="33"/>
      <c r="C740" s="34"/>
      <c r="D740" s="35"/>
      <c r="E740" s="34"/>
      <c r="F740" s="33"/>
      <c r="G740" s="34"/>
    </row>
    <row r="741" spans="1:7" x14ac:dyDescent="0.35">
      <c r="A741" s="36"/>
      <c r="B741" s="5"/>
      <c r="D741" s="13"/>
      <c r="F741" s="5"/>
    </row>
    <row r="742" spans="1:7" x14ac:dyDescent="0.35">
      <c r="A742" s="32"/>
      <c r="B742" s="33"/>
      <c r="C742" s="34"/>
      <c r="D742" s="35"/>
      <c r="E742" s="34"/>
      <c r="F742" s="33"/>
      <c r="G742" s="34"/>
    </row>
    <row r="743" spans="1:7" x14ac:dyDescent="0.35">
      <c r="A743" s="36"/>
      <c r="B743" s="5"/>
      <c r="D743" s="13"/>
      <c r="F743" s="5"/>
    </row>
    <row r="744" spans="1:7" x14ac:dyDescent="0.35">
      <c r="A744" s="1"/>
      <c r="B744" s="2"/>
      <c r="C744" s="3"/>
      <c r="D744" s="12"/>
      <c r="E744" s="3"/>
      <c r="F744" s="2"/>
      <c r="G744" s="3"/>
    </row>
    <row r="745" spans="1:7" x14ac:dyDescent="0.35">
      <c r="A745" s="32"/>
      <c r="B745" s="33"/>
      <c r="C745" s="34"/>
      <c r="D745" s="35"/>
      <c r="E745" s="34"/>
      <c r="F745" s="33"/>
      <c r="G745" s="34"/>
    </row>
    <row r="746" spans="1:7" x14ac:dyDescent="0.35">
      <c r="A746" s="36"/>
      <c r="B746" s="5"/>
      <c r="D746" s="13"/>
      <c r="F746" s="5"/>
    </row>
    <row r="747" spans="1:7" x14ac:dyDescent="0.35">
      <c r="A747" s="1"/>
      <c r="B747" s="2"/>
      <c r="C747" s="3"/>
      <c r="D747" s="12"/>
      <c r="E747" s="3"/>
      <c r="F747" s="2"/>
      <c r="G747" s="3"/>
    </row>
    <row r="748" spans="1:7" x14ac:dyDescent="0.35">
      <c r="A748" s="32"/>
      <c r="B748" s="33"/>
      <c r="C748" s="34"/>
      <c r="D748" s="35"/>
      <c r="E748" s="34"/>
      <c r="F748" s="33"/>
      <c r="G748" s="34"/>
    </row>
    <row r="749" spans="1:7" x14ac:dyDescent="0.35">
      <c r="A749" s="36"/>
      <c r="B749" s="5"/>
      <c r="D749" s="13"/>
      <c r="F749" s="5"/>
    </row>
    <row r="750" spans="1:7" x14ac:dyDescent="0.35">
      <c r="A750" s="32"/>
      <c r="B750" s="33"/>
      <c r="C750" s="34"/>
      <c r="D750" s="35"/>
      <c r="E750" s="34"/>
      <c r="F750" s="33"/>
      <c r="G750" s="34"/>
    </row>
    <row r="751" spans="1:7" x14ac:dyDescent="0.35">
      <c r="A751" s="36"/>
      <c r="B751" s="5"/>
      <c r="D751" s="13"/>
      <c r="F751" s="5"/>
    </row>
    <row r="752" spans="1:7" x14ac:dyDescent="0.35">
      <c r="A752" s="32"/>
      <c r="B752" s="33"/>
      <c r="C752" s="34"/>
      <c r="D752" s="35"/>
      <c r="E752" s="34"/>
      <c r="F752" s="33"/>
      <c r="G752" s="34"/>
    </row>
    <row r="753" spans="1:7" x14ac:dyDescent="0.35">
      <c r="A753" s="36"/>
      <c r="B753" s="5"/>
      <c r="D753" s="13"/>
      <c r="F753" s="5"/>
    </row>
    <row r="754" spans="1:7" x14ac:dyDescent="0.35">
      <c r="A754" s="32"/>
      <c r="B754" s="33"/>
      <c r="C754" s="34"/>
      <c r="D754" s="35"/>
      <c r="E754" s="34"/>
      <c r="F754" s="33"/>
      <c r="G754" s="34"/>
    </row>
    <row r="755" spans="1:7" x14ac:dyDescent="0.35">
      <c r="A755" s="36"/>
      <c r="B755" s="5"/>
      <c r="D755" s="13"/>
      <c r="F755" s="5"/>
    </row>
    <row r="756" spans="1:7" x14ac:dyDescent="0.35">
      <c r="A756" s="32"/>
      <c r="B756" s="33"/>
      <c r="C756" s="34"/>
      <c r="D756" s="35"/>
      <c r="E756" s="34"/>
      <c r="F756" s="33"/>
      <c r="G756" s="34"/>
    </row>
    <row r="757" spans="1:7" x14ac:dyDescent="0.35">
      <c r="A757" s="36"/>
      <c r="B757" s="5"/>
      <c r="D757" s="13"/>
      <c r="F757" s="5"/>
    </row>
    <row r="758" spans="1:7" x14ac:dyDescent="0.35">
      <c r="A758" s="32"/>
      <c r="B758" s="33"/>
      <c r="C758" s="34"/>
      <c r="D758" s="35"/>
      <c r="E758" s="34"/>
      <c r="F758" s="33"/>
      <c r="G758" s="34"/>
    </row>
    <row r="759" spans="1:7" x14ac:dyDescent="0.35">
      <c r="A759" s="36"/>
      <c r="B759" s="5"/>
      <c r="D759" s="13"/>
      <c r="F759" s="5"/>
    </row>
    <row r="760" spans="1:7" x14ac:dyDescent="0.35">
      <c r="A760" s="32"/>
      <c r="B760" s="33"/>
      <c r="C760" s="34"/>
      <c r="D760" s="35"/>
      <c r="E760" s="34"/>
      <c r="F760" s="33"/>
      <c r="G760" s="34"/>
    </row>
    <row r="761" spans="1:7" x14ac:dyDescent="0.35">
      <c r="A761" s="36"/>
      <c r="B761" s="5"/>
      <c r="D761" s="13"/>
      <c r="F761" s="5"/>
    </row>
    <row r="762" spans="1:7" x14ac:dyDescent="0.35">
      <c r="A762" s="32"/>
      <c r="B762" s="33"/>
      <c r="C762" s="34"/>
      <c r="D762" s="35"/>
      <c r="E762" s="34"/>
      <c r="F762" s="33"/>
      <c r="G762" s="34"/>
    </row>
    <row r="763" spans="1:7" x14ac:dyDescent="0.35">
      <c r="A763" s="36"/>
      <c r="B763" s="5"/>
      <c r="D763" s="13"/>
      <c r="F763" s="5"/>
    </row>
    <row r="764" spans="1:7" x14ac:dyDescent="0.35">
      <c r="A764" s="32"/>
      <c r="B764" s="33"/>
      <c r="C764" s="34"/>
      <c r="D764" s="35"/>
      <c r="E764" s="34"/>
      <c r="F764" s="33"/>
      <c r="G764" s="34"/>
    </row>
    <row r="765" spans="1:7" x14ac:dyDescent="0.35">
      <c r="A765" s="36"/>
      <c r="B765" s="5"/>
      <c r="D765" s="13"/>
      <c r="F765" s="5"/>
    </row>
    <row r="766" spans="1:7" x14ac:dyDescent="0.35">
      <c r="A766" s="1"/>
      <c r="B766" s="2"/>
      <c r="C766" s="3"/>
      <c r="D766" s="12"/>
      <c r="E766" s="3"/>
      <c r="F766" s="2"/>
      <c r="G766" s="3"/>
    </row>
    <row r="767" spans="1:7" x14ac:dyDescent="0.35">
      <c r="A767" s="32"/>
      <c r="B767" s="33"/>
      <c r="C767" s="34"/>
      <c r="D767" s="35"/>
      <c r="E767" s="34"/>
      <c r="F767" s="33"/>
      <c r="G767" s="34"/>
    </row>
    <row r="768" spans="1:7" x14ac:dyDescent="0.35">
      <c r="A768" s="36"/>
      <c r="B768" s="5"/>
      <c r="D768" s="13"/>
      <c r="F768" s="5"/>
    </row>
    <row r="769" spans="1:7" x14ac:dyDescent="0.35">
      <c r="A769" s="32"/>
      <c r="B769" s="33"/>
      <c r="C769" s="34"/>
      <c r="D769" s="35"/>
      <c r="E769" s="34"/>
      <c r="F769" s="33"/>
      <c r="G769" s="34"/>
    </row>
    <row r="770" spans="1:7" x14ac:dyDescent="0.35">
      <c r="A770" s="36"/>
      <c r="B770" s="5"/>
      <c r="D770" s="13"/>
      <c r="F770" s="5"/>
    </row>
    <row r="771" spans="1:7" x14ac:dyDescent="0.35">
      <c r="A771" s="32"/>
      <c r="B771" s="33"/>
      <c r="C771" s="34"/>
      <c r="D771" s="35"/>
      <c r="E771" s="34"/>
      <c r="F771" s="33"/>
      <c r="G771" s="34"/>
    </row>
    <row r="772" spans="1:7" x14ac:dyDescent="0.35">
      <c r="A772" s="36"/>
      <c r="B772" s="5"/>
      <c r="D772" s="13"/>
      <c r="F772" s="5"/>
    </row>
    <row r="773" spans="1:7" x14ac:dyDescent="0.35">
      <c r="A773" s="32"/>
      <c r="B773" s="33"/>
      <c r="C773" s="34"/>
      <c r="D773" s="35"/>
      <c r="E773" s="34"/>
      <c r="F773" s="33"/>
      <c r="G773" s="34"/>
    </row>
    <row r="774" spans="1:7" x14ac:dyDescent="0.35">
      <c r="A774" s="36"/>
      <c r="B774" s="5"/>
      <c r="D774" s="13"/>
      <c r="F774" s="5"/>
    </row>
    <row r="775" spans="1:7" x14ac:dyDescent="0.35">
      <c r="A775" s="32"/>
      <c r="B775" s="33"/>
      <c r="C775" s="34"/>
      <c r="D775" s="35"/>
      <c r="E775" s="34"/>
      <c r="F775" s="33"/>
      <c r="G775" s="34"/>
    </row>
    <row r="776" spans="1:7" x14ac:dyDescent="0.35">
      <c r="A776" s="36"/>
      <c r="B776" s="5"/>
      <c r="D776" s="13"/>
      <c r="F776" s="5"/>
    </row>
    <row r="777" spans="1:7" x14ac:dyDescent="0.35">
      <c r="A777" s="32"/>
      <c r="B777" s="33"/>
      <c r="C777" s="34"/>
      <c r="D777" s="35"/>
      <c r="E777" s="34"/>
      <c r="F777" s="33"/>
      <c r="G777" s="34"/>
    </row>
    <row r="778" spans="1:7" x14ac:dyDescent="0.35">
      <c r="A778" s="36"/>
      <c r="B778" s="5"/>
      <c r="D778" s="13"/>
      <c r="F778" s="5"/>
    </row>
    <row r="779" spans="1:7" x14ac:dyDescent="0.35">
      <c r="A779" s="32"/>
      <c r="B779" s="33"/>
      <c r="C779" s="34"/>
      <c r="D779" s="35"/>
      <c r="E779" s="34"/>
      <c r="F779" s="33"/>
      <c r="G779" s="34"/>
    </row>
    <row r="780" spans="1:7" x14ac:dyDescent="0.35">
      <c r="A780" s="36"/>
      <c r="B780" s="5"/>
      <c r="D780" s="13"/>
      <c r="F780" s="5"/>
    </row>
    <row r="781" spans="1:7" x14ac:dyDescent="0.35">
      <c r="A781" s="32"/>
      <c r="B781" s="33"/>
      <c r="C781" s="34"/>
      <c r="D781" s="35"/>
      <c r="E781" s="34"/>
      <c r="F781" s="33"/>
      <c r="G781" s="34"/>
    </row>
    <row r="782" spans="1:7" x14ac:dyDescent="0.35">
      <c r="A782" s="36"/>
      <c r="B782" s="5"/>
      <c r="D782" s="13"/>
      <c r="F782" s="5"/>
    </row>
    <row r="783" spans="1:7" x14ac:dyDescent="0.35">
      <c r="A783" s="32"/>
      <c r="B783" s="33"/>
      <c r="C783" s="34"/>
      <c r="D783" s="35"/>
      <c r="E783" s="34"/>
      <c r="F783" s="33"/>
      <c r="G783" s="34"/>
    </row>
    <row r="784" spans="1:7" x14ac:dyDescent="0.35">
      <c r="A784" s="36"/>
      <c r="B784" s="5"/>
      <c r="D784" s="13"/>
      <c r="F784" s="5"/>
    </row>
    <row r="785" spans="1:7" x14ac:dyDescent="0.35">
      <c r="A785" s="32"/>
      <c r="B785" s="33"/>
      <c r="C785" s="34"/>
      <c r="D785" s="35"/>
      <c r="E785" s="34"/>
      <c r="F785" s="33"/>
      <c r="G785" s="34"/>
    </row>
    <row r="786" spans="1:7" x14ac:dyDescent="0.35">
      <c r="A786" s="36"/>
      <c r="B786" s="5"/>
      <c r="D786" s="13"/>
      <c r="F786" s="5"/>
    </row>
    <row r="787" spans="1:7" x14ac:dyDescent="0.35">
      <c r="A787" s="1"/>
      <c r="B787" s="2"/>
      <c r="C787" s="3"/>
      <c r="D787" s="12"/>
      <c r="E787" s="3"/>
      <c r="F787" s="2"/>
      <c r="G787" s="3"/>
    </row>
    <row r="788" spans="1:7" x14ac:dyDescent="0.35">
      <c r="A788" s="32"/>
      <c r="B788" s="33"/>
      <c r="C788" s="34"/>
      <c r="D788" s="35"/>
      <c r="E788" s="34"/>
      <c r="F788" s="33"/>
      <c r="G788" s="34"/>
    </row>
    <row r="789" spans="1:7" x14ac:dyDescent="0.35">
      <c r="A789" s="36"/>
      <c r="B789" s="5"/>
      <c r="D789" s="13"/>
      <c r="F789" s="5"/>
    </row>
    <row r="790" spans="1:7" x14ac:dyDescent="0.35">
      <c r="A790" s="32"/>
      <c r="B790" s="33"/>
      <c r="C790" s="34"/>
      <c r="D790" s="35"/>
      <c r="E790" s="34"/>
      <c r="F790" s="33"/>
      <c r="G790" s="34"/>
    </row>
    <row r="791" spans="1:7" x14ac:dyDescent="0.35">
      <c r="A791" s="36"/>
      <c r="B791" s="5"/>
      <c r="D791" s="13"/>
      <c r="F791" s="5"/>
    </row>
    <row r="792" spans="1:7" x14ac:dyDescent="0.35">
      <c r="A792" s="32"/>
      <c r="B792" s="33"/>
      <c r="C792" s="34"/>
      <c r="D792" s="35"/>
      <c r="E792" s="34"/>
      <c r="F792" s="33"/>
      <c r="G792" s="34"/>
    </row>
    <row r="793" spans="1:7" x14ac:dyDescent="0.35">
      <c r="A793" s="36"/>
      <c r="B793" s="5"/>
      <c r="D793" s="13"/>
      <c r="F793" s="5"/>
    </row>
    <row r="794" spans="1:7" x14ac:dyDescent="0.35">
      <c r="A794" s="1"/>
      <c r="B794" s="2"/>
      <c r="C794" s="3"/>
      <c r="D794" s="12"/>
      <c r="E794" s="3"/>
      <c r="F794" s="2"/>
      <c r="G794" s="3"/>
    </row>
    <row r="795" spans="1:7" x14ac:dyDescent="0.35">
      <c r="A795" s="32"/>
      <c r="B795" s="33"/>
      <c r="C795" s="34"/>
      <c r="D795" s="35"/>
      <c r="E795" s="34"/>
      <c r="F795" s="33"/>
      <c r="G795" s="34"/>
    </row>
    <row r="796" spans="1:7" x14ac:dyDescent="0.35">
      <c r="A796" s="36"/>
      <c r="B796" s="5"/>
      <c r="D796" s="13"/>
      <c r="F796" s="5"/>
    </row>
    <row r="797" spans="1:7" x14ac:dyDescent="0.35">
      <c r="A797" s="32"/>
      <c r="B797" s="33"/>
      <c r="C797" s="34"/>
      <c r="D797" s="35"/>
      <c r="E797" s="34"/>
      <c r="F797" s="33"/>
      <c r="G797" s="34"/>
    </row>
    <row r="798" spans="1:7" x14ac:dyDescent="0.35">
      <c r="A798" s="36"/>
      <c r="B798" s="5"/>
      <c r="D798" s="13"/>
      <c r="F798" s="5"/>
    </row>
    <row r="799" spans="1:7" x14ac:dyDescent="0.35">
      <c r="A799" s="32"/>
      <c r="B799" s="33"/>
      <c r="C799" s="34"/>
      <c r="D799" s="35"/>
      <c r="E799" s="34"/>
      <c r="F799" s="33"/>
      <c r="G799" s="34"/>
    </row>
    <row r="800" spans="1:7" x14ac:dyDescent="0.35">
      <c r="A800" s="36"/>
      <c r="B800" s="5"/>
      <c r="D800" s="13"/>
      <c r="F800" s="5"/>
    </row>
    <row r="801" spans="1:7" x14ac:dyDescent="0.35">
      <c r="A801" s="32"/>
      <c r="B801" s="33"/>
      <c r="C801" s="34"/>
      <c r="D801" s="35"/>
      <c r="E801" s="34"/>
      <c r="F801" s="33"/>
      <c r="G801" s="34"/>
    </row>
    <row r="802" spans="1:7" x14ac:dyDescent="0.35">
      <c r="A802" s="36"/>
      <c r="B802" s="5"/>
      <c r="D802" s="13"/>
      <c r="F802" s="5"/>
    </row>
    <row r="803" spans="1:7" x14ac:dyDescent="0.35">
      <c r="A803" s="32"/>
      <c r="B803" s="33"/>
      <c r="C803" s="34"/>
      <c r="D803" s="35"/>
      <c r="E803" s="34"/>
      <c r="F803" s="33"/>
      <c r="G803" s="34"/>
    </row>
    <row r="804" spans="1:7" x14ac:dyDescent="0.35">
      <c r="A804" s="36"/>
      <c r="B804" s="5"/>
      <c r="D804" s="13"/>
      <c r="F804" s="5"/>
    </row>
    <row r="805" spans="1:7" x14ac:dyDescent="0.35">
      <c r="A805" s="32"/>
      <c r="B805" s="33"/>
      <c r="C805" s="34"/>
      <c r="D805" s="35"/>
      <c r="E805" s="34"/>
      <c r="F805" s="33"/>
      <c r="G805" s="34"/>
    </row>
    <row r="806" spans="1:7" x14ac:dyDescent="0.35">
      <c r="A806" s="36"/>
      <c r="B806" s="5"/>
      <c r="D806" s="13"/>
      <c r="F806" s="5"/>
    </row>
    <row r="807" spans="1:7" x14ac:dyDescent="0.35">
      <c r="A807" s="32"/>
      <c r="B807" s="33"/>
      <c r="C807" s="34"/>
      <c r="D807" s="35"/>
      <c r="E807" s="34"/>
      <c r="F807" s="33"/>
      <c r="G807" s="34"/>
    </row>
    <row r="808" spans="1:7" x14ac:dyDescent="0.35">
      <c r="A808" s="36"/>
      <c r="B808" s="5"/>
      <c r="D808" s="13"/>
      <c r="F808" s="5"/>
    </row>
    <row r="809" spans="1:7" x14ac:dyDescent="0.35">
      <c r="A809" s="32"/>
      <c r="B809" s="33"/>
      <c r="C809" s="34"/>
      <c r="D809" s="35"/>
      <c r="E809" s="34"/>
      <c r="F809" s="33"/>
      <c r="G809" s="34"/>
    </row>
    <row r="810" spans="1:7" x14ac:dyDescent="0.35">
      <c r="A810" s="36"/>
      <c r="B810" s="5"/>
      <c r="D810" s="13"/>
      <c r="F810" s="5"/>
    </row>
    <row r="811" spans="1:7" x14ac:dyDescent="0.35">
      <c r="A811" s="1"/>
      <c r="B811" s="2"/>
      <c r="C811" s="3"/>
      <c r="D811" s="12"/>
      <c r="E811" s="3"/>
      <c r="F811" s="2"/>
      <c r="G811" s="3"/>
    </row>
    <row r="812" spans="1:7" x14ac:dyDescent="0.35">
      <c r="A812" s="32"/>
      <c r="B812" s="33"/>
      <c r="C812" s="34"/>
      <c r="D812" s="35"/>
      <c r="E812" s="34"/>
      <c r="F812" s="33"/>
      <c r="G812" s="34"/>
    </row>
    <row r="813" spans="1:7" x14ac:dyDescent="0.35">
      <c r="A813" s="36"/>
      <c r="B813" s="5"/>
      <c r="D813" s="13"/>
      <c r="F813" s="5"/>
    </row>
    <row r="814" spans="1:7" x14ac:dyDescent="0.35">
      <c r="A814" s="37"/>
      <c r="B814" s="38"/>
      <c r="C814" s="39"/>
      <c r="D814" s="40"/>
      <c r="E814" s="39"/>
      <c r="F814" s="38"/>
      <c r="G814" s="39"/>
    </row>
  </sheetData>
  <mergeCells count="3">
    <mergeCell ref="D1:E1"/>
    <mergeCell ref="H1:I1"/>
    <mergeCell ref="J1:K1"/>
  </mergeCells>
  <pageMargins left="0.25" right="0.25" top="0.75" bottom="0.75" header="0.3" footer="0.3"/>
  <pageSetup orientation="portrait" r:id="rId1"/>
  <headerFooter>
    <oddHeader>&amp;C&amp;"-,Bold"FY24 House GOP Cuts to
Rural Single Family Housing Loans and Grants&amp;R&amp;D</oddHeader>
    <oddFooter>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E060A-82D6-45DC-8935-9504642460F0}">
  <dimension ref="A1:C302"/>
  <sheetViews>
    <sheetView view="pageLayout" zoomScaleNormal="100" workbookViewId="0"/>
  </sheetViews>
  <sheetFormatPr defaultRowHeight="14.5" x14ac:dyDescent="0.35"/>
  <cols>
    <col min="1" max="1" width="25.26953125" bestFit="1" customWidth="1"/>
    <col min="2" max="2" width="28.90625" bestFit="1" customWidth="1"/>
    <col min="3" max="3" width="22.54296875" bestFit="1" customWidth="1"/>
  </cols>
  <sheetData>
    <row r="1" spans="1:3" s="27" customFormat="1" ht="29" x14ac:dyDescent="0.35">
      <c r="A1" s="28" t="s">
        <v>99</v>
      </c>
      <c r="B1" s="29" t="s">
        <v>119</v>
      </c>
      <c r="C1" s="28" t="s">
        <v>120</v>
      </c>
    </row>
    <row r="2" spans="1:3" x14ac:dyDescent="0.35">
      <c r="A2" s="1" t="s">
        <v>3</v>
      </c>
      <c r="B2" s="2"/>
      <c r="C2" s="3"/>
    </row>
    <row r="3" spans="1:3" x14ac:dyDescent="0.35">
      <c r="A3" s="4" t="s">
        <v>15</v>
      </c>
      <c r="B3" s="5">
        <v>8287</v>
      </c>
      <c r="C3">
        <v>1</v>
      </c>
    </row>
    <row r="4" spans="1:3" x14ac:dyDescent="0.35">
      <c r="A4" s="4" t="s">
        <v>4</v>
      </c>
      <c r="B4" s="5">
        <v>180002</v>
      </c>
      <c r="C4">
        <v>1</v>
      </c>
    </row>
    <row r="5" spans="1:3" x14ac:dyDescent="0.35">
      <c r="A5" s="4" t="s">
        <v>5</v>
      </c>
      <c r="B5" s="5">
        <v>53921</v>
      </c>
      <c r="C5">
        <v>1</v>
      </c>
    </row>
    <row r="6" spans="1:3" x14ac:dyDescent="0.35">
      <c r="A6" s="4" t="s">
        <v>6</v>
      </c>
      <c r="B6" s="5">
        <v>16215</v>
      </c>
      <c r="C6">
        <v>1</v>
      </c>
    </row>
    <row r="7" spans="1:3" x14ac:dyDescent="0.35">
      <c r="A7" s="4" t="s">
        <v>7</v>
      </c>
      <c r="B7" s="5">
        <v>312538</v>
      </c>
      <c r="C7">
        <v>3</v>
      </c>
    </row>
    <row r="8" spans="1:3" x14ac:dyDescent="0.35">
      <c r="A8" s="4" t="s">
        <v>12</v>
      </c>
      <c r="B8" s="5">
        <v>224062</v>
      </c>
      <c r="C8">
        <v>2</v>
      </c>
    </row>
    <row r="9" spans="1:3" x14ac:dyDescent="0.35">
      <c r="A9" s="4" t="s">
        <v>8</v>
      </c>
      <c r="B9" s="5">
        <v>234569</v>
      </c>
      <c r="C9">
        <v>3</v>
      </c>
    </row>
    <row r="10" spans="1:3" x14ac:dyDescent="0.35">
      <c r="A10" s="1" t="s">
        <v>9</v>
      </c>
      <c r="B10" s="2"/>
      <c r="C10" s="3"/>
    </row>
    <row r="11" spans="1:3" x14ac:dyDescent="0.35">
      <c r="A11" s="4" t="s">
        <v>10</v>
      </c>
      <c r="B11" s="5">
        <v>871550</v>
      </c>
      <c r="C11">
        <v>15</v>
      </c>
    </row>
    <row r="12" spans="1:3" x14ac:dyDescent="0.35">
      <c r="A12" s="1" t="s">
        <v>11</v>
      </c>
      <c r="B12" s="2"/>
      <c r="C12" s="3"/>
    </row>
    <row r="13" spans="1:3" x14ac:dyDescent="0.35">
      <c r="A13" s="4" t="s">
        <v>4</v>
      </c>
      <c r="B13" s="5">
        <v>58941</v>
      </c>
      <c r="C13">
        <v>3</v>
      </c>
    </row>
    <row r="14" spans="1:3" x14ac:dyDescent="0.35">
      <c r="A14" s="4" t="s">
        <v>12</v>
      </c>
      <c r="B14" s="5">
        <v>24479</v>
      </c>
      <c r="C14">
        <v>2</v>
      </c>
    </row>
    <row r="15" spans="1:3" x14ac:dyDescent="0.35">
      <c r="A15" s="4" t="s">
        <v>8</v>
      </c>
      <c r="B15" s="5">
        <v>574000</v>
      </c>
      <c r="C15">
        <v>3</v>
      </c>
    </row>
    <row r="16" spans="1:3" x14ac:dyDescent="0.35">
      <c r="A16" s="4" t="s">
        <v>13</v>
      </c>
      <c r="B16" s="5">
        <v>39872</v>
      </c>
      <c r="C16">
        <v>3</v>
      </c>
    </row>
    <row r="17" spans="1:3" x14ac:dyDescent="0.35">
      <c r="A17" s="1" t="s">
        <v>14</v>
      </c>
      <c r="B17" s="2"/>
      <c r="C17" s="3"/>
    </row>
    <row r="18" spans="1:3" x14ac:dyDescent="0.35">
      <c r="A18" s="4" t="s">
        <v>15</v>
      </c>
      <c r="B18" s="5">
        <v>772388</v>
      </c>
      <c r="C18">
        <v>17</v>
      </c>
    </row>
    <row r="19" spans="1:3" x14ac:dyDescent="0.35">
      <c r="A19" s="4" t="s">
        <v>4</v>
      </c>
      <c r="B19" s="5">
        <v>76730</v>
      </c>
      <c r="C19">
        <v>3</v>
      </c>
    </row>
    <row r="20" spans="1:3" x14ac:dyDescent="0.35">
      <c r="A20" s="4" t="s">
        <v>5</v>
      </c>
      <c r="B20" s="5">
        <v>127754</v>
      </c>
      <c r="C20">
        <v>3</v>
      </c>
    </row>
    <row r="21" spans="1:3" x14ac:dyDescent="0.35">
      <c r="A21" s="4" t="s">
        <v>6</v>
      </c>
      <c r="B21" s="5">
        <v>200458</v>
      </c>
      <c r="C21">
        <v>5</v>
      </c>
    </row>
    <row r="22" spans="1:3" x14ac:dyDescent="0.35">
      <c r="A22" s="1" t="s">
        <v>16</v>
      </c>
      <c r="B22" s="2"/>
      <c r="C22" s="3"/>
    </row>
    <row r="23" spans="1:3" x14ac:dyDescent="0.35">
      <c r="A23" s="4" t="s">
        <v>15</v>
      </c>
      <c r="B23" s="5">
        <v>373295</v>
      </c>
      <c r="C23">
        <v>4</v>
      </c>
    </row>
    <row r="24" spans="1:3" x14ac:dyDescent="0.35">
      <c r="A24" s="4" t="s">
        <v>18</v>
      </c>
      <c r="B24" s="5">
        <v>249900</v>
      </c>
      <c r="C24">
        <v>1</v>
      </c>
    </row>
    <row r="25" spans="1:3" x14ac:dyDescent="0.35">
      <c r="A25" s="4" t="s">
        <v>55</v>
      </c>
      <c r="B25" s="5">
        <v>82682</v>
      </c>
      <c r="C25">
        <v>3</v>
      </c>
    </row>
    <row r="26" spans="1:3" x14ac:dyDescent="0.35">
      <c r="A26" s="4" t="s">
        <v>4</v>
      </c>
      <c r="B26" s="5">
        <v>131546</v>
      </c>
      <c r="C26">
        <v>2</v>
      </c>
    </row>
    <row r="27" spans="1:3" x14ac:dyDescent="0.35">
      <c r="A27" s="4" t="s">
        <v>105</v>
      </c>
      <c r="B27" s="5">
        <v>500000</v>
      </c>
      <c r="C27">
        <v>1</v>
      </c>
    </row>
    <row r="28" spans="1:3" x14ac:dyDescent="0.35">
      <c r="A28" s="4" t="s">
        <v>56</v>
      </c>
      <c r="B28" s="5">
        <v>76286</v>
      </c>
      <c r="C28">
        <v>3</v>
      </c>
    </row>
    <row r="29" spans="1:3" x14ac:dyDescent="0.35">
      <c r="A29" s="4" t="s">
        <v>20</v>
      </c>
      <c r="B29" s="5">
        <v>45272</v>
      </c>
      <c r="C29">
        <v>1</v>
      </c>
    </row>
    <row r="30" spans="1:3" x14ac:dyDescent="0.35">
      <c r="A30" s="4" t="s">
        <v>21</v>
      </c>
      <c r="B30" s="5">
        <v>74750</v>
      </c>
      <c r="C30">
        <v>1</v>
      </c>
    </row>
    <row r="31" spans="1:3" x14ac:dyDescent="0.35">
      <c r="A31" s="4" t="s">
        <v>106</v>
      </c>
      <c r="B31" s="5">
        <v>20000</v>
      </c>
      <c r="C31">
        <v>1</v>
      </c>
    </row>
    <row r="32" spans="1:3" x14ac:dyDescent="0.35">
      <c r="A32" s="4" t="s">
        <v>5</v>
      </c>
      <c r="B32" s="5">
        <v>467500</v>
      </c>
      <c r="C32">
        <v>2</v>
      </c>
    </row>
    <row r="33" spans="1:3" x14ac:dyDescent="0.35">
      <c r="A33" s="4" t="s">
        <v>6</v>
      </c>
      <c r="B33" s="5">
        <v>148267</v>
      </c>
      <c r="C33">
        <v>2</v>
      </c>
    </row>
    <row r="34" spans="1:3" x14ac:dyDescent="0.35">
      <c r="A34" s="4" t="s">
        <v>7</v>
      </c>
      <c r="B34" s="5">
        <v>9900</v>
      </c>
      <c r="C34">
        <v>1</v>
      </c>
    </row>
    <row r="35" spans="1:3" x14ac:dyDescent="0.35">
      <c r="A35" s="4" t="s">
        <v>121</v>
      </c>
      <c r="B35" s="5">
        <v>11160</v>
      </c>
      <c r="C35">
        <v>1</v>
      </c>
    </row>
    <row r="36" spans="1:3" x14ac:dyDescent="0.35">
      <c r="A36" s="4" t="s">
        <v>8</v>
      </c>
      <c r="B36" s="5">
        <v>53837</v>
      </c>
      <c r="C36">
        <v>1</v>
      </c>
    </row>
    <row r="37" spans="1:3" x14ac:dyDescent="0.35">
      <c r="A37" s="4" t="s">
        <v>13</v>
      </c>
      <c r="B37" s="5">
        <v>53692</v>
      </c>
      <c r="C37">
        <v>1</v>
      </c>
    </row>
    <row r="38" spans="1:3" x14ac:dyDescent="0.35">
      <c r="A38" s="1" t="s">
        <v>22</v>
      </c>
      <c r="B38" s="2"/>
      <c r="C38" s="3"/>
    </row>
    <row r="39" spans="1:3" x14ac:dyDescent="0.35">
      <c r="A39" s="4" t="s">
        <v>5</v>
      </c>
      <c r="B39" s="5">
        <v>580024</v>
      </c>
      <c r="C39">
        <v>11</v>
      </c>
    </row>
    <row r="40" spans="1:3" x14ac:dyDescent="0.35">
      <c r="A40" s="4" t="s">
        <v>6</v>
      </c>
      <c r="B40" s="5">
        <v>7445</v>
      </c>
      <c r="C40">
        <v>1</v>
      </c>
    </row>
    <row r="41" spans="1:3" x14ac:dyDescent="0.35">
      <c r="A41" s="1" t="s">
        <v>110</v>
      </c>
      <c r="B41" s="2"/>
      <c r="C41" s="3"/>
    </row>
    <row r="42" spans="1:3" x14ac:dyDescent="0.35">
      <c r="A42" s="4" t="s">
        <v>15</v>
      </c>
      <c r="B42" s="5">
        <v>19221</v>
      </c>
      <c r="C42">
        <v>2</v>
      </c>
    </row>
    <row r="43" spans="1:3" x14ac:dyDescent="0.35">
      <c r="A43" s="4" t="s">
        <v>4</v>
      </c>
      <c r="B43" s="5">
        <v>525000</v>
      </c>
      <c r="C43">
        <v>2</v>
      </c>
    </row>
    <row r="44" spans="1:3" x14ac:dyDescent="0.35">
      <c r="A44" s="4" t="s">
        <v>7</v>
      </c>
      <c r="B44" s="5">
        <v>12895</v>
      </c>
      <c r="C44">
        <v>2</v>
      </c>
    </row>
    <row r="45" spans="1:3" x14ac:dyDescent="0.35">
      <c r="A45" s="1" t="s">
        <v>24</v>
      </c>
      <c r="B45" s="2"/>
      <c r="C45" s="3"/>
    </row>
    <row r="46" spans="1:3" x14ac:dyDescent="0.35">
      <c r="A46" s="4" t="s">
        <v>10</v>
      </c>
      <c r="B46" s="5">
        <v>593421</v>
      </c>
      <c r="C46">
        <v>15</v>
      </c>
    </row>
    <row r="47" spans="1:3" x14ac:dyDescent="0.35">
      <c r="A47" s="1" t="s">
        <v>26</v>
      </c>
      <c r="B47" s="2"/>
      <c r="C47" s="3"/>
    </row>
    <row r="48" spans="1:3" x14ac:dyDescent="0.35">
      <c r="A48" s="4" t="s">
        <v>34</v>
      </c>
      <c r="B48" s="5">
        <v>566565</v>
      </c>
      <c r="C48">
        <v>2</v>
      </c>
    </row>
    <row r="49" spans="1:3" x14ac:dyDescent="0.35">
      <c r="A49" s="4" t="s">
        <v>35</v>
      </c>
      <c r="B49" s="5">
        <v>13975</v>
      </c>
      <c r="C49">
        <v>1</v>
      </c>
    </row>
    <row r="50" spans="1:3" x14ac:dyDescent="0.35">
      <c r="A50" s="4" t="s">
        <v>19</v>
      </c>
      <c r="B50" s="5">
        <v>35894</v>
      </c>
      <c r="C50">
        <v>2</v>
      </c>
    </row>
    <row r="51" spans="1:3" x14ac:dyDescent="0.35">
      <c r="A51" s="4" t="s">
        <v>4</v>
      </c>
      <c r="B51" s="5">
        <v>143125</v>
      </c>
      <c r="C51">
        <v>2</v>
      </c>
    </row>
    <row r="52" spans="1:3" x14ac:dyDescent="0.35">
      <c r="A52" s="4" t="s">
        <v>106</v>
      </c>
      <c r="B52" s="5">
        <v>14162</v>
      </c>
      <c r="C52">
        <v>1</v>
      </c>
    </row>
    <row r="53" spans="1:3" x14ac:dyDescent="0.35">
      <c r="A53" s="4" t="s">
        <v>71</v>
      </c>
      <c r="B53" s="5">
        <v>121188</v>
      </c>
      <c r="C53">
        <v>1</v>
      </c>
    </row>
    <row r="54" spans="1:3" x14ac:dyDescent="0.35">
      <c r="A54" s="4" t="s">
        <v>5</v>
      </c>
      <c r="B54" s="5">
        <v>356223</v>
      </c>
      <c r="C54">
        <v>3</v>
      </c>
    </row>
    <row r="55" spans="1:3" x14ac:dyDescent="0.35">
      <c r="A55" s="4" t="s">
        <v>12</v>
      </c>
      <c r="B55" s="5">
        <v>7749</v>
      </c>
      <c r="C55">
        <v>1</v>
      </c>
    </row>
    <row r="56" spans="1:3" x14ac:dyDescent="0.35">
      <c r="A56" s="1" t="s">
        <v>28</v>
      </c>
      <c r="B56" s="2"/>
      <c r="C56" s="3"/>
    </row>
    <row r="57" spans="1:3" x14ac:dyDescent="0.35">
      <c r="A57" s="4" t="s">
        <v>15</v>
      </c>
      <c r="B57" s="5">
        <v>142270</v>
      </c>
      <c r="C57">
        <v>4</v>
      </c>
    </row>
    <row r="58" spans="1:3" x14ac:dyDescent="0.35">
      <c r="A58" s="4" t="s">
        <v>29</v>
      </c>
      <c r="B58" s="5">
        <v>10400</v>
      </c>
      <c r="C58">
        <v>1</v>
      </c>
    </row>
    <row r="59" spans="1:3" x14ac:dyDescent="0.35">
      <c r="A59" s="4" t="s">
        <v>17</v>
      </c>
      <c r="B59" s="5">
        <v>26766</v>
      </c>
      <c r="C59">
        <v>2</v>
      </c>
    </row>
    <row r="60" spans="1:3" x14ac:dyDescent="0.35">
      <c r="A60" s="4" t="s">
        <v>18</v>
      </c>
      <c r="B60" s="5">
        <v>250000</v>
      </c>
      <c r="C60">
        <v>1</v>
      </c>
    </row>
    <row r="61" spans="1:3" x14ac:dyDescent="0.35">
      <c r="A61" s="4" t="s">
        <v>33</v>
      </c>
      <c r="B61" s="5">
        <v>50000</v>
      </c>
      <c r="C61">
        <v>1</v>
      </c>
    </row>
    <row r="62" spans="1:3" x14ac:dyDescent="0.35">
      <c r="A62" s="4" t="s">
        <v>4</v>
      </c>
      <c r="B62" s="5">
        <v>193766</v>
      </c>
      <c r="C62">
        <v>1</v>
      </c>
    </row>
    <row r="63" spans="1:3" x14ac:dyDescent="0.35">
      <c r="A63" s="4" t="s">
        <v>5</v>
      </c>
      <c r="B63" s="5">
        <v>29190</v>
      </c>
      <c r="C63">
        <v>1</v>
      </c>
    </row>
    <row r="64" spans="1:3" x14ac:dyDescent="0.35">
      <c r="A64" s="4" t="s">
        <v>6</v>
      </c>
      <c r="B64" s="5">
        <v>75000</v>
      </c>
      <c r="C64">
        <v>1</v>
      </c>
    </row>
    <row r="65" spans="1:3" x14ac:dyDescent="0.35">
      <c r="A65" s="4" t="s">
        <v>23</v>
      </c>
      <c r="B65" s="5">
        <v>350423</v>
      </c>
      <c r="C65">
        <v>4</v>
      </c>
    </row>
    <row r="66" spans="1:3" x14ac:dyDescent="0.35">
      <c r="A66" s="4" t="s">
        <v>13</v>
      </c>
      <c r="B66" s="5">
        <v>95287</v>
      </c>
      <c r="C66">
        <v>5</v>
      </c>
    </row>
    <row r="67" spans="1:3" x14ac:dyDescent="0.35">
      <c r="A67" s="1" t="s">
        <v>92</v>
      </c>
      <c r="B67" s="2"/>
      <c r="C67" s="3"/>
    </row>
    <row r="68" spans="1:3" x14ac:dyDescent="0.35">
      <c r="A68" s="4" t="s">
        <v>10</v>
      </c>
      <c r="B68" s="5">
        <v>49875</v>
      </c>
      <c r="C68">
        <v>1</v>
      </c>
    </row>
    <row r="69" spans="1:3" x14ac:dyDescent="0.35">
      <c r="A69" s="1" t="s">
        <v>30</v>
      </c>
      <c r="B69" s="2"/>
      <c r="C69" s="3"/>
    </row>
    <row r="70" spans="1:3" x14ac:dyDescent="0.35">
      <c r="A70" s="4" t="s">
        <v>15</v>
      </c>
      <c r="B70" s="5">
        <v>90415</v>
      </c>
      <c r="C70">
        <v>1</v>
      </c>
    </row>
    <row r="71" spans="1:3" x14ac:dyDescent="0.35">
      <c r="A71" s="4" t="s">
        <v>4</v>
      </c>
      <c r="B71" s="5">
        <v>281028</v>
      </c>
      <c r="C71">
        <v>4</v>
      </c>
    </row>
    <row r="72" spans="1:3" x14ac:dyDescent="0.35">
      <c r="A72" s="1" t="s">
        <v>31</v>
      </c>
      <c r="B72" s="2"/>
      <c r="C72" s="3"/>
    </row>
    <row r="73" spans="1:3" x14ac:dyDescent="0.35">
      <c r="A73" s="4" t="s">
        <v>15</v>
      </c>
      <c r="B73" s="5">
        <v>96493</v>
      </c>
      <c r="C73">
        <v>4</v>
      </c>
    </row>
    <row r="74" spans="1:3" x14ac:dyDescent="0.35">
      <c r="A74" s="4" t="s">
        <v>4</v>
      </c>
      <c r="B74" s="5">
        <v>539091</v>
      </c>
      <c r="C74">
        <v>14</v>
      </c>
    </row>
    <row r="75" spans="1:3" x14ac:dyDescent="0.35">
      <c r="A75" s="1" t="s">
        <v>32</v>
      </c>
      <c r="B75" s="2"/>
      <c r="C75" s="3"/>
    </row>
    <row r="76" spans="1:3" x14ac:dyDescent="0.35">
      <c r="A76" s="4" t="s">
        <v>15</v>
      </c>
      <c r="B76" s="5">
        <v>20000</v>
      </c>
      <c r="C76">
        <v>1</v>
      </c>
    </row>
    <row r="77" spans="1:3" x14ac:dyDescent="0.35">
      <c r="A77" s="4" t="s">
        <v>60</v>
      </c>
      <c r="B77" s="5">
        <v>75000</v>
      </c>
      <c r="C77">
        <v>1</v>
      </c>
    </row>
    <row r="78" spans="1:3" x14ac:dyDescent="0.35">
      <c r="A78" s="4" t="s">
        <v>17</v>
      </c>
      <c r="B78" s="5">
        <v>66469</v>
      </c>
      <c r="C78">
        <v>5</v>
      </c>
    </row>
    <row r="79" spans="1:3" x14ac:dyDescent="0.35">
      <c r="A79" s="4" t="s">
        <v>18</v>
      </c>
      <c r="B79" s="5">
        <v>40000</v>
      </c>
      <c r="C79">
        <v>1</v>
      </c>
    </row>
    <row r="80" spans="1:3" x14ac:dyDescent="0.35">
      <c r="A80" s="4" t="s">
        <v>33</v>
      </c>
      <c r="B80" s="5">
        <v>40000</v>
      </c>
      <c r="C80">
        <v>2</v>
      </c>
    </row>
    <row r="81" spans="1:3" x14ac:dyDescent="0.35">
      <c r="A81" s="4" t="s">
        <v>34</v>
      </c>
      <c r="B81" s="5">
        <v>515753</v>
      </c>
      <c r="C81">
        <v>11</v>
      </c>
    </row>
    <row r="82" spans="1:3" x14ac:dyDescent="0.35">
      <c r="A82" s="4" t="s">
        <v>35</v>
      </c>
      <c r="B82" s="5">
        <v>382290</v>
      </c>
      <c r="C82">
        <v>14</v>
      </c>
    </row>
    <row r="83" spans="1:3" x14ac:dyDescent="0.35">
      <c r="A83" s="4" t="s">
        <v>27</v>
      </c>
      <c r="B83" s="5">
        <v>217994</v>
      </c>
      <c r="C83">
        <v>10</v>
      </c>
    </row>
    <row r="84" spans="1:3" x14ac:dyDescent="0.35">
      <c r="A84" s="4" t="s">
        <v>4</v>
      </c>
      <c r="B84" s="5">
        <v>178040</v>
      </c>
      <c r="C84">
        <v>11</v>
      </c>
    </row>
    <row r="85" spans="1:3" x14ac:dyDescent="0.35">
      <c r="A85" s="1" t="s">
        <v>36</v>
      </c>
      <c r="B85" s="2"/>
      <c r="C85" s="3"/>
    </row>
    <row r="86" spans="1:3" x14ac:dyDescent="0.35">
      <c r="A86" s="4" t="s">
        <v>15</v>
      </c>
      <c r="B86" s="5">
        <v>29443</v>
      </c>
      <c r="C86">
        <v>3</v>
      </c>
    </row>
    <row r="87" spans="1:3" x14ac:dyDescent="0.35">
      <c r="A87" s="4" t="s">
        <v>4</v>
      </c>
      <c r="B87" s="5">
        <v>488940</v>
      </c>
      <c r="C87">
        <v>7</v>
      </c>
    </row>
    <row r="88" spans="1:3" x14ac:dyDescent="0.35">
      <c r="A88" s="4" t="s">
        <v>5</v>
      </c>
      <c r="B88" s="5">
        <v>605155</v>
      </c>
      <c r="C88">
        <v>12</v>
      </c>
    </row>
    <row r="89" spans="1:3" x14ac:dyDescent="0.35">
      <c r="A89" s="4" t="s">
        <v>6</v>
      </c>
      <c r="B89" s="5">
        <v>747540</v>
      </c>
      <c r="C89">
        <v>8</v>
      </c>
    </row>
    <row r="90" spans="1:3" x14ac:dyDescent="0.35">
      <c r="A90" s="4" t="s">
        <v>7</v>
      </c>
      <c r="B90" s="5">
        <v>135325</v>
      </c>
      <c r="C90">
        <v>4</v>
      </c>
    </row>
    <row r="91" spans="1:3" x14ac:dyDescent="0.35">
      <c r="A91" s="4" t="s">
        <v>12</v>
      </c>
      <c r="B91" s="5">
        <v>113799</v>
      </c>
      <c r="C91">
        <v>2</v>
      </c>
    </row>
    <row r="92" spans="1:3" x14ac:dyDescent="0.35">
      <c r="A92" s="4" t="s">
        <v>23</v>
      </c>
      <c r="B92" s="5">
        <v>415331</v>
      </c>
      <c r="C92">
        <v>9</v>
      </c>
    </row>
    <row r="93" spans="1:3" x14ac:dyDescent="0.35">
      <c r="A93" s="4" t="s">
        <v>13</v>
      </c>
      <c r="B93" s="5">
        <v>26716</v>
      </c>
      <c r="C93">
        <v>2</v>
      </c>
    </row>
    <row r="94" spans="1:3" x14ac:dyDescent="0.35">
      <c r="A94" s="1" t="s">
        <v>37</v>
      </c>
      <c r="B94" s="2"/>
      <c r="C94" s="3"/>
    </row>
    <row r="95" spans="1:3" x14ac:dyDescent="0.35">
      <c r="A95" s="4" t="s">
        <v>15</v>
      </c>
      <c r="B95" s="5">
        <v>491025</v>
      </c>
      <c r="C95">
        <v>28</v>
      </c>
    </row>
    <row r="96" spans="1:3" x14ac:dyDescent="0.35">
      <c r="A96" s="4" t="s">
        <v>4</v>
      </c>
      <c r="B96" s="5">
        <v>1243356</v>
      </c>
      <c r="C96">
        <v>68</v>
      </c>
    </row>
    <row r="97" spans="1:3" x14ac:dyDescent="0.35">
      <c r="A97" s="4" t="s">
        <v>5</v>
      </c>
      <c r="B97" s="5">
        <v>60459</v>
      </c>
      <c r="C97">
        <v>5</v>
      </c>
    </row>
    <row r="98" spans="1:3" x14ac:dyDescent="0.35">
      <c r="A98" s="4" t="s">
        <v>6</v>
      </c>
      <c r="B98" s="5">
        <v>1242040</v>
      </c>
      <c r="C98">
        <v>44</v>
      </c>
    </row>
    <row r="99" spans="1:3" x14ac:dyDescent="0.35">
      <c r="A99" s="1" t="s">
        <v>38</v>
      </c>
      <c r="B99" s="2"/>
      <c r="C99" s="3"/>
    </row>
    <row r="100" spans="1:3" x14ac:dyDescent="0.35">
      <c r="A100" s="4" t="s">
        <v>15</v>
      </c>
      <c r="B100" s="5">
        <v>117790</v>
      </c>
      <c r="C100">
        <v>8</v>
      </c>
    </row>
    <row r="101" spans="1:3" x14ac:dyDescent="0.35">
      <c r="A101" s="4" t="s">
        <v>4</v>
      </c>
      <c r="B101" s="5">
        <v>240931</v>
      </c>
      <c r="C101">
        <v>8</v>
      </c>
    </row>
    <row r="102" spans="1:3" x14ac:dyDescent="0.35">
      <c r="A102" s="4" t="s">
        <v>5</v>
      </c>
      <c r="B102" s="5">
        <v>16250</v>
      </c>
      <c r="C102">
        <v>1</v>
      </c>
    </row>
    <row r="103" spans="1:3" x14ac:dyDescent="0.35">
      <c r="A103" s="4" t="s">
        <v>6</v>
      </c>
      <c r="B103" s="5">
        <v>174473</v>
      </c>
      <c r="C103">
        <v>9</v>
      </c>
    </row>
    <row r="104" spans="1:3" x14ac:dyDescent="0.35">
      <c r="A104" s="1" t="s">
        <v>39</v>
      </c>
      <c r="B104" s="2"/>
      <c r="C104" s="3"/>
    </row>
    <row r="105" spans="1:3" x14ac:dyDescent="0.35">
      <c r="A105" s="4" t="s">
        <v>15</v>
      </c>
      <c r="B105" s="5">
        <v>389949</v>
      </c>
      <c r="C105">
        <v>12</v>
      </c>
    </row>
    <row r="106" spans="1:3" x14ac:dyDescent="0.35">
      <c r="A106" s="4" t="s">
        <v>4</v>
      </c>
      <c r="B106" s="5">
        <v>394430</v>
      </c>
      <c r="C106">
        <v>12</v>
      </c>
    </row>
    <row r="107" spans="1:3" x14ac:dyDescent="0.35">
      <c r="A107" s="4" t="s">
        <v>6</v>
      </c>
      <c r="B107" s="5">
        <v>31811</v>
      </c>
      <c r="C107">
        <v>2</v>
      </c>
    </row>
    <row r="108" spans="1:3" x14ac:dyDescent="0.35">
      <c r="A108" s="4" t="s">
        <v>7</v>
      </c>
      <c r="B108" s="5">
        <v>315216</v>
      </c>
      <c r="C108">
        <v>3</v>
      </c>
    </row>
    <row r="109" spans="1:3" x14ac:dyDescent="0.35">
      <c r="A109" s="4" t="s">
        <v>12</v>
      </c>
      <c r="B109" s="5">
        <v>332173</v>
      </c>
      <c r="C109">
        <v>6</v>
      </c>
    </row>
    <row r="110" spans="1:3" x14ac:dyDescent="0.35">
      <c r="A110" s="1" t="s">
        <v>40</v>
      </c>
      <c r="B110" s="2"/>
      <c r="C110" s="3"/>
    </row>
    <row r="111" spans="1:3" x14ac:dyDescent="0.35">
      <c r="A111" s="4" t="s">
        <v>15</v>
      </c>
      <c r="B111" s="5">
        <v>49875</v>
      </c>
      <c r="C111">
        <v>1</v>
      </c>
    </row>
    <row r="112" spans="1:3" x14ac:dyDescent="0.35">
      <c r="A112" s="4" t="s">
        <v>4</v>
      </c>
      <c r="B112" s="5">
        <v>42804</v>
      </c>
      <c r="C112">
        <v>1</v>
      </c>
    </row>
    <row r="113" spans="1:3" x14ac:dyDescent="0.35">
      <c r="A113" s="4" t="s">
        <v>5</v>
      </c>
      <c r="B113" s="5">
        <v>60641</v>
      </c>
      <c r="C113">
        <v>2</v>
      </c>
    </row>
    <row r="114" spans="1:3" x14ac:dyDescent="0.35">
      <c r="A114" s="4" t="s">
        <v>6</v>
      </c>
      <c r="B114" s="5">
        <v>20000</v>
      </c>
      <c r="C114">
        <v>1</v>
      </c>
    </row>
    <row r="115" spans="1:3" x14ac:dyDescent="0.35">
      <c r="A115" s="4" t="s">
        <v>7</v>
      </c>
      <c r="B115" s="5">
        <v>95413</v>
      </c>
      <c r="C115">
        <v>3</v>
      </c>
    </row>
    <row r="116" spans="1:3" x14ac:dyDescent="0.35">
      <c r="A116" s="4" t="s">
        <v>12</v>
      </c>
      <c r="B116" s="5">
        <v>299169</v>
      </c>
      <c r="C116">
        <v>3</v>
      </c>
    </row>
    <row r="117" spans="1:3" x14ac:dyDescent="0.35">
      <c r="A117" s="1" t="s">
        <v>41</v>
      </c>
      <c r="B117" s="2"/>
      <c r="C117" s="3"/>
    </row>
    <row r="118" spans="1:3" x14ac:dyDescent="0.35">
      <c r="A118" s="4" t="s">
        <v>15</v>
      </c>
      <c r="B118" s="5">
        <v>350588</v>
      </c>
      <c r="C118">
        <v>6</v>
      </c>
    </row>
    <row r="119" spans="1:3" x14ac:dyDescent="0.35">
      <c r="A119" s="4" t="s">
        <v>4</v>
      </c>
      <c r="B119" s="5">
        <v>272552</v>
      </c>
      <c r="C119">
        <v>10</v>
      </c>
    </row>
    <row r="120" spans="1:3" x14ac:dyDescent="0.35">
      <c r="A120" s="1" t="s">
        <v>42</v>
      </c>
      <c r="B120" s="2"/>
      <c r="C120" s="3"/>
    </row>
    <row r="121" spans="1:3" x14ac:dyDescent="0.35">
      <c r="A121" s="4" t="s">
        <v>15</v>
      </c>
      <c r="B121" s="5">
        <v>711988</v>
      </c>
      <c r="C121">
        <v>5</v>
      </c>
    </row>
    <row r="122" spans="1:3" x14ac:dyDescent="0.35">
      <c r="A122" s="4" t="s">
        <v>4</v>
      </c>
      <c r="B122" s="5">
        <v>206529</v>
      </c>
      <c r="C122">
        <v>3</v>
      </c>
    </row>
    <row r="123" spans="1:3" x14ac:dyDescent="0.35">
      <c r="A123" s="4" t="s">
        <v>5</v>
      </c>
      <c r="B123" s="5">
        <v>115371</v>
      </c>
      <c r="C123">
        <v>1</v>
      </c>
    </row>
    <row r="124" spans="1:3" x14ac:dyDescent="0.35">
      <c r="A124" s="4" t="s">
        <v>12</v>
      </c>
      <c r="B124" s="5">
        <v>177787</v>
      </c>
      <c r="C124">
        <v>6</v>
      </c>
    </row>
    <row r="125" spans="1:3" x14ac:dyDescent="0.35">
      <c r="A125" s="1" t="s">
        <v>43</v>
      </c>
      <c r="B125" s="2"/>
      <c r="C125" s="3"/>
    </row>
    <row r="126" spans="1:3" x14ac:dyDescent="0.35">
      <c r="A126" s="4" t="s">
        <v>4</v>
      </c>
      <c r="B126" s="5">
        <v>166479</v>
      </c>
      <c r="C126">
        <v>3</v>
      </c>
    </row>
    <row r="127" spans="1:3" x14ac:dyDescent="0.35">
      <c r="A127" s="4" t="s">
        <v>5</v>
      </c>
      <c r="B127" s="5">
        <v>57262</v>
      </c>
      <c r="C127">
        <v>2</v>
      </c>
    </row>
    <row r="128" spans="1:3" x14ac:dyDescent="0.35">
      <c r="A128" s="4" t="s">
        <v>6</v>
      </c>
      <c r="B128" s="5">
        <v>19950</v>
      </c>
      <c r="C128">
        <v>1</v>
      </c>
    </row>
    <row r="129" spans="1:3" x14ac:dyDescent="0.35">
      <c r="A129" s="4" t="s">
        <v>8</v>
      </c>
      <c r="B129" s="5">
        <v>17018</v>
      </c>
      <c r="C129">
        <v>1</v>
      </c>
    </row>
    <row r="130" spans="1:3" x14ac:dyDescent="0.35">
      <c r="A130" s="4" t="s">
        <v>13</v>
      </c>
      <c r="B130" s="5">
        <v>108895</v>
      </c>
      <c r="C130">
        <v>3</v>
      </c>
    </row>
    <row r="131" spans="1:3" x14ac:dyDescent="0.35">
      <c r="A131" s="1" t="s">
        <v>44</v>
      </c>
      <c r="B131" s="2"/>
      <c r="C131" s="3"/>
    </row>
    <row r="132" spans="1:3" x14ac:dyDescent="0.35">
      <c r="A132" s="4" t="s">
        <v>15</v>
      </c>
      <c r="B132" s="5">
        <v>238193</v>
      </c>
      <c r="C132">
        <v>6</v>
      </c>
    </row>
    <row r="133" spans="1:3" x14ac:dyDescent="0.35">
      <c r="A133" s="4" t="s">
        <v>4</v>
      </c>
      <c r="B133" s="5">
        <v>307500</v>
      </c>
      <c r="C133">
        <v>4</v>
      </c>
    </row>
    <row r="134" spans="1:3" x14ac:dyDescent="0.35">
      <c r="A134" s="4" t="s">
        <v>5</v>
      </c>
      <c r="B134" s="5">
        <v>471415</v>
      </c>
      <c r="C134">
        <v>4</v>
      </c>
    </row>
    <row r="135" spans="1:3" x14ac:dyDescent="0.35">
      <c r="A135" s="4" t="s">
        <v>6</v>
      </c>
      <c r="B135" s="5">
        <v>137750</v>
      </c>
      <c r="C135">
        <v>4</v>
      </c>
    </row>
    <row r="136" spans="1:3" x14ac:dyDescent="0.35">
      <c r="A136" s="4" t="s">
        <v>7</v>
      </c>
      <c r="B136" s="5">
        <v>307911</v>
      </c>
      <c r="C136">
        <v>9</v>
      </c>
    </row>
    <row r="137" spans="1:3" x14ac:dyDescent="0.35">
      <c r="A137" s="4" t="s">
        <v>12</v>
      </c>
      <c r="B137" s="5">
        <v>18562</v>
      </c>
      <c r="C137">
        <v>1</v>
      </c>
    </row>
    <row r="138" spans="1:3" x14ac:dyDescent="0.35">
      <c r="A138" s="4" t="s">
        <v>8</v>
      </c>
      <c r="B138" s="5">
        <v>42676</v>
      </c>
      <c r="C138">
        <v>3</v>
      </c>
    </row>
    <row r="139" spans="1:3" x14ac:dyDescent="0.35">
      <c r="A139" s="4" t="s">
        <v>23</v>
      </c>
      <c r="B139" s="5">
        <v>20000</v>
      </c>
      <c r="C139">
        <v>1</v>
      </c>
    </row>
    <row r="140" spans="1:3" x14ac:dyDescent="0.35">
      <c r="A140" s="4" t="s">
        <v>13</v>
      </c>
      <c r="B140" s="5">
        <v>434706</v>
      </c>
      <c r="C140">
        <v>6</v>
      </c>
    </row>
    <row r="141" spans="1:3" x14ac:dyDescent="0.35">
      <c r="A141" s="1" t="s">
        <v>45</v>
      </c>
      <c r="B141" s="2"/>
      <c r="C141" s="3"/>
    </row>
    <row r="142" spans="1:3" x14ac:dyDescent="0.35">
      <c r="A142" s="4" t="s">
        <v>15</v>
      </c>
      <c r="B142" s="5">
        <v>1550478</v>
      </c>
      <c r="C142">
        <v>80</v>
      </c>
    </row>
    <row r="143" spans="1:3" x14ac:dyDescent="0.35">
      <c r="A143" s="4" t="s">
        <v>4</v>
      </c>
      <c r="B143" s="5">
        <v>210843</v>
      </c>
      <c r="C143">
        <v>10</v>
      </c>
    </row>
    <row r="144" spans="1:3" x14ac:dyDescent="0.35">
      <c r="A144" s="4" t="s">
        <v>12</v>
      </c>
      <c r="B144" s="5">
        <v>49015</v>
      </c>
      <c r="C144">
        <v>3</v>
      </c>
    </row>
    <row r="145" spans="1:3" x14ac:dyDescent="0.35">
      <c r="A145" s="4" t="s">
        <v>8</v>
      </c>
      <c r="B145" s="5">
        <v>1355793</v>
      </c>
      <c r="C145">
        <v>37</v>
      </c>
    </row>
    <row r="146" spans="1:3" x14ac:dyDescent="0.35">
      <c r="A146" s="4" t="s">
        <v>23</v>
      </c>
      <c r="B146" s="5">
        <v>122775</v>
      </c>
      <c r="C146">
        <v>6</v>
      </c>
    </row>
    <row r="147" spans="1:3" x14ac:dyDescent="0.35">
      <c r="A147" s="1" t="s">
        <v>46</v>
      </c>
      <c r="B147" s="2"/>
      <c r="C147" s="3"/>
    </row>
    <row r="148" spans="1:3" x14ac:dyDescent="0.35">
      <c r="A148" s="4" t="s">
        <v>15</v>
      </c>
      <c r="B148" s="5">
        <v>48229</v>
      </c>
      <c r="C148">
        <v>3</v>
      </c>
    </row>
    <row r="149" spans="1:3" x14ac:dyDescent="0.35">
      <c r="A149" s="4" t="s">
        <v>4</v>
      </c>
      <c r="B149" s="5">
        <v>591620</v>
      </c>
      <c r="C149">
        <v>7</v>
      </c>
    </row>
    <row r="150" spans="1:3" x14ac:dyDescent="0.35">
      <c r="A150" s="4" t="s">
        <v>5</v>
      </c>
      <c r="B150" s="5">
        <v>286615</v>
      </c>
      <c r="C150">
        <v>10</v>
      </c>
    </row>
    <row r="151" spans="1:3" x14ac:dyDescent="0.35">
      <c r="A151" s="4" t="s">
        <v>6</v>
      </c>
      <c r="B151" s="5">
        <v>54088</v>
      </c>
      <c r="C151">
        <v>2</v>
      </c>
    </row>
    <row r="152" spans="1:3" x14ac:dyDescent="0.35">
      <c r="A152" s="1" t="s">
        <v>47</v>
      </c>
      <c r="B152" s="2"/>
      <c r="C152" s="3"/>
    </row>
    <row r="153" spans="1:3" x14ac:dyDescent="0.35">
      <c r="A153" s="4" t="s">
        <v>4</v>
      </c>
      <c r="B153" s="5">
        <v>198586</v>
      </c>
      <c r="C153">
        <v>5</v>
      </c>
    </row>
    <row r="154" spans="1:3" x14ac:dyDescent="0.35">
      <c r="A154" s="4" t="s">
        <v>5</v>
      </c>
      <c r="B154" s="5">
        <v>201770</v>
      </c>
      <c r="C154">
        <v>11</v>
      </c>
    </row>
    <row r="155" spans="1:3" x14ac:dyDescent="0.35">
      <c r="A155" s="4" t="s">
        <v>6</v>
      </c>
      <c r="B155" s="5">
        <v>216133</v>
      </c>
      <c r="C155">
        <v>14</v>
      </c>
    </row>
    <row r="156" spans="1:3" x14ac:dyDescent="0.35">
      <c r="A156" s="4" t="s">
        <v>12</v>
      </c>
      <c r="B156" s="5">
        <v>355996</v>
      </c>
      <c r="C156">
        <v>21</v>
      </c>
    </row>
    <row r="157" spans="1:3" x14ac:dyDescent="0.35">
      <c r="A157" s="4" t="s">
        <v>8</v>
      </c>
      <c r="B157" s="5">
        <v>268812</v>
      </c>
      <c r="C157">
        <v>13</v>
      </c>
    </row>
    <row r="158" spans="1:3" x14ac:dyDescent="0.35">
      <c r="A158" s="4" t="s">
        <v>23</v>
      </c>
      <c r="B158" s="5">
        <v>179741</v>
      </c>
      <c r="C158">
        <v>12</v>
      </c>
    </row>
    <row r="159" spans="1:3" x14ac:dyDescent="0.35">
      <c r="A159" s="1" t="s">
        <v>48</v>
      </c>
      <c r="B159" s="2"/>
      <c r="C159" s="3"/>
    </row>
    <row r="160" spans="1:3" x14ac:dyDescent="0.35">
      <c r="A160" s="4" t="s">
        <v>15</v>
      </c>
      <c r="B160" s="5">
        <v>122814</v>
      </c>
      <c r="C160">
        <v>9</v>
      </c>
    </row>
    <row r="161" spans="1:3" x14ac:dyDescent="0.35">
      <c r="A161" s="4" t="s">
        <v>4</v>
      </c>
      <c r="B161" s="5">
        <v>152873</v>
      </c>
      <c r="C161">
        <v>9</v>
      </c>
    </row>
    <row r="162" spans="1:3" x14ac:dyDescent="0.35">
      <c r="A162" s="1" t="s">
        <v>49</v>
      </c>
      <c r="B162" s="2"/>
      <c r="C162" s="3"/>
    </row>
    <row r="163" spans="1:3" x14ac:dyDescent="0.35">
      <c r="A163" s="4" t="s">
        <v>15</v>
      </c>
      <c r="B163" s="5">
        <v>311655</v>
      </c>
      <c r="C163">
        <v>8</v>
      </c>
    </row>
    <row r="164" spans="1:3" x14ac:dyDescent="0.35">
      <c r="A164" s="4" t="s">
        <v>4</v>
      </c>
      <c r="B164" s="5">
        <v>572986</v>
      </c>
      <c r="C164">
        <v>2</v>
      </c>
    </row>
    <row r="165" spans="1:3" x14ac:dyDescent="0.35">
      <c r="A165" s="4" t="s">
        <v>5</v>
      </c>
      <c r="B165" s="5">
        <v>1505005</v>
      </c>
      <c r="C165">
        <v>38</v>
      </c>
    </row>
    <row r="166" spans="1:3" x14ac:dyDescent="0.35">
      <c r="A166" s="1" t="s">
        <v>50</v>
      </c>
      <c r="B166" s="2"/>
      <c r="C166" s="3"/>
    </row>
    <row r="167" spans="1:3" x14ac:dyDescent="0.35">
      <c r="A167" s="4" t="s">
        <v>4</v>
      </c>
      <c r="B167" s="5">
        <v>8366</v>
      </c>
      <c r="C167">
        <v>1</v>
      </c>
    </row>
    <row r="168" spans="1:3" x14ac:dyDescent="0.35">
      <c r="A168" s="1" t="s">
        <v>51</v>
      </c>
      <c r="B168" s="2"/>
      <c r="C168" s="3"/>
    </row>
    <row r="169" spans="1:3" x14ac:dyDescent="0.35">
      <c r="A169" s="4" t="s">
        <v>15</v>
      </c>
      <c r="B169" s="5">
        <v>446887</v>
      </c>
      <c r="C169">
        <v>8</v>
      </c>
    </row>
    <row r="170" spans="1:3" x14ac:dyDescent="0.35">
      <c r="A170" s="4" t="s">
        <v>4</v>
      </c>
      <c r="B170" s="5">
        <v>1136438</v>
      </c>
      <c r="C170">
        <v>13</v>
      </c>
    </row>
    <row r="171" spans="1:3" x14ac:dyDescent="0.35">
      <c r="A171" s="1" t="s">
        <v>52</v>
      </c>
      <c r="B171" s="2"/>
      <c r="C171" s="3"/>
    </row>
    <row r="172" spans="1:3" x14ac:dyDescent="0.35">
      <c r="A172" s="4" t="s">
        <v>4</v>
      </c>
      <c r="B172" s="5">
        <v>131775</v>
      </c>
      <c r="C172">
        <v>2</v>
      </c>
    </row>
    <row r="173" spans="1:3" x14ac:dyDescent="0.35">
      <c r="A173" s="4" t="s">
        <v>5</v>
      </c>
      <c r="B173" s="5">
        <v>24193</v>
      </c>
      <c r="C173">
        <v>1</v>
      </c>
    </row>
    <row r="174" spans="1:3" x14ac:dyDescent="0.35">
      <c r="A174" s="4" t="s">
        <v>6</v>
      </c>
      <c r="B174" s="5">
        <v>166893</v>
      </c>
      <c r="C174">
        <v>1</v>
      </c>
    </row>
    <row r="175" spans="1:3" x14ac:dyDescent="0.35">
      <c r="A175" s="4" t="s">
        <v>8</v>
      </c>
      <c r="B175" s="5">
        <v>107625</v>
      </c>
      <c r="C175">
        <v>2</v>
      </c>
    </row>
    <row r="176" spans="1:3" x14ac:dyDescent="0.35">
      <c r="A176" s="1" t="s">
        <v>53</v>
      </c>
      <c r="B176" s="2"/>
      <c r="C176" s="3"/>
    </row>
    <row r="177" spans="1:3" x14ac:dyDescent="0.35">
      <c r="A177" s="4" t="s">
        <v>15</v>
      </c>
      <c r="B177" s="5">
        <v>6450</v>
      </c>
      <c r="C177">
        <v>1</v>
      </c>
    </row>
    <row r="178" spans="1:3" x14ac:dyDescent="0.35">
      <c r="A178" s="4" t="s">
        <v>4</v>
      </c>
      <c r="B178" s="5">
        <v>326349</v>
      </c>
      <c r="C178">
        <v>7</v>
      </c>
    </row>
    <row r="179" spans="1:3" x14ac:dyDescent="0.35">
      <c r="A179" s="4" t="s">
        <v>5</v>
      </c>
      <c r="B179" s="5">
        <v>439937</v>
      </c>
      <c r="C179">
        <v>8</v>
      </c>
    </row>
    <row r="180" spans="1:3" x14ac:dyDescent="0.35">
      <c r="A180" s="4" t="s">
        <v>103</v>
      </c>
      <c r="B180" s="5">
        <v>100000</v>
      </c>
      <c r="C180">
        <v>1</v>
      </c>
    </row>
    <row r="181" spans="1:3" x14ac:dyDescent="0.35">
      <c r="A181" s="1" t="s">
        <v>54</v>
      </c>
      <c r="B181" s="2"/>
      <c r="C181" s="3"/>
    </row>
    <row r="182" spans="1:3" x14ac:dyDescent="0.35">
      <c r="A182" s="4" t="s">
        <v>15</v>
      </c>
      <c r="B182" s="5">
        <v>45552</v>
      </c>
      <c r="C182">
        <v>1</v>
      </c>
    </row>
    <row r="183" spans="1:3" x14ac:dyDescent="0.35">
      <c r="A183" s="4" t="s">
        <v>19</v>
      </c>
      <c r="B183" s="5">
        <v>57999</v>
      </c>
      <c r="C183">
        <v>1</v>
      </c>
    </row>
    <row r="184" spans="1:3" x14ac:dyDescent="0.35">
      <c r="A184" s="4" t="s">
        <v>55</v>
      </c>
      <c r="B184" s="5">
        <v>35089</v>
      </c>
      <c r="C184">
        <v>3</v>
      </c>
    </row>
    <row r="185" spans="1:3" x14ac:dyDescent="0.35">
      <c r="A185" s="4" t="s">
        <v>56</v>
      </c>
      <c r="B185" s="5">
        <v>464478</v>
      </c>
      <c r="C185">
        <v>7</v>
      </c>
    </row>
    <row r="186" spans="1:3" x14ac:dyDescent="0.35">
      <c r="A186" s="4" t="s">
        <v>20</v>
      </c>
      <c r="B186" s="5">
        <v>76338</v>
      </c>
      <c r="C186">
        <v>2</v>
      </c>
    </row>
    <row r="187" spans="1:3" x14ac:dyDescent="0.35">
      <c r="A187" s="4" t="s">
        <v>57</v>
      </c>
      <c r="B187" s="5">
        <v>190953</v>
      </c>
      <c r="C187">
        <v>5</v>
      </c>
    </row>
    <row r="188" spans="1:3" x14ac:dyDescent="0.35">
      <c r="A188" s="4" t="s">
        <v>58</v>
      </c>
      <c r="B188" s="5">
        <v>508293</v>
      </c>
      <c r="C188">
        <v>10</v>
      </c>
    </row>
    <row r="189" spans="1:3" x14ac:dyDescent="0.35">
      <c r="A189" s="4" t="s">
        <v>106</v>
      </c>
      <c r="B189" s="5">
        <v>110625</v>
      </c>
      <c r="C189">
        <v>3</v>
      </c>
    </row>
    <row r="190" spans="1:3" x14ac:dyDescent="0.35">
      <c r="A190" s="1" t="s">
        <v>59</v>
      </c>
      <c r="B190" s="2"/>
      <c r="C190" s="3"/>
    </row>
    <row r="191" spans="1:3" x14ac:dyDescent="0.35">
      <c r="A191" s="4" t="s">
        <v>60</v>
      </c>
      <c r="B191" s="5">
        <v>134401</v>
      </c>
      <c r="C191">
        <v>3</v>
      </c>
    </row>
    <row r="192" spans="1:3" x14ac:dyDescent="0.35">
      <c r="A192" s="4" t="s">
        <v>29</v>
      </c>
      <c r="B192" s="5">
        <v>177395</v>
      </c>
      <c r="C192">
        <v>9</v>
      </c>
    </row>
    <row r="193" spans="1:3" x14ac:dyDescent="0.35">
      <c r="A193" s="4" t="s">
        <v>18</v>
      </c>
      <c r="B193" s="5">
        <v>20000</v>
      </c>
      <c r="C193">
        <v>1</v>
      </c>
    </row>
    <row r="194" spans="1:3" x14ac:dyDescent="0.35">
      <c r="A194" s="4" t="s">
        <v>33</v>
      </c>
      <c r="B194" s="5">
        <v>98845</v>
      </c>
      <c r="C194">
        <v>1</v>
      </c>
    </row>
    <row r="195" spans="1:3" x14ac:dyDescent="0.35">
      <c r="A195" s="4" t="s">
        <v>5</v>
      </c>
      <c r="B195" s="5">
        <v>182090</v>
      </c>
      <c r="C195">
        <v>4</v>
      </c>
    </row>
    <row r="196" spans="1:3" x14ac:dyDescent="0.35">
      <c r="A196" s="4" t="s">
        <v>6</v>
      </c>
      <c r="B196" s="5">
        <v>47286</v>
      </c>
      <c r="C196">
        <v>3</v>
      </c>
    </row>
    <row r="197" spans="1:3" x14ac:dyDescent="0.35">
      <c r="A197" s="4" t="s">
        <v>7</v>
      </c>
      <c r="B197" s="5">
        <v>36085</v>
      </c>
      <c r="C197">
        <v>2</v>
      </c>
    </row>
    <row r="198" spans="1:3" x14ac:dyDescent="0.35">
      <c r="A198" s="4" t="s">
        <v>8</v>
      </c>
      <c r="B198" s="5">
        <v>388925</v>
      </c>
      <c r="C198">
        <v>2</v>
      </c>
    </row>
    <row r="199" spans="1:3" x14ac:dyDescent="0.35">
      <c r="A199" s="4" t="s">
        <v>23</v>
      </c>
      <c r="B199" s="5">
        <v>217792</v>
      </c>
      <c r="C199">
        <v>3</v>
      </c>
    </row>
    <row r="200" spans="1:3" x14ac:dyDescent="0.35">
      <c r="A200" s="1" t="s">
        <v>61</v>
      </c>
      <c r="B200" s="2"/>
      <c r="C200" s="3"/>
    </row>
    <row r="201" spans="1:3" x14ac:dyDescent="0.35">
      <c r="A201" s="4" t="s">
        <v>10</v>
      </c>
      <c r="B201" s="5">
        <v>303870</v>
      </c>
      <c r="C201">
        <v>8</v>
      </c>
    </row>
    <row r="202" spans="1:3" x14ac:dyDescent="0.35">
      <c r="A202" s="1" t="s">
        <v>62</v>
      </c>
      <c r="B202" s="2"/>
      <c r="C202" s="3"/>
    </row>
    <row r="203" spans="1:3" x14ac:dyDescent="0.35">
      <c r="A203" s="4" t="s">
        <v>15</v>
      </c>
      <c r="B203" s="5">
        <v>15511</v>
      </c>
      <c r="C203">
        <v>1</v>
      </c>
    </row>
    <row r="204" spans="1:3" x14ac:dyDescent="0.35">
      <c r="A204" s="4" t="s">
        <v>60</v>
      </c>
      <c r="B204" s="5">
        <v>52881</v>
      </c>
      <c r="C204">
        <v>3</v>
      </c>
    </row>
    <row r="205" spans="1:3" x14ac:dyDescent="0.35">
      <c r="A205" s="4" t="s">
        <v>17</v>
      </c>
      <c r="B205" s="5">
        <v>67993</v>
      </c>
      <c r="C205">
        <v>4</v>
      </c>
    </row>
    <row r="206" spans="1:3" x14ac:dyDescent="0.35">
      <c r="A206" s="4" t="s">
        <v>18</v>
      </c>
      <c r="B206" s="5">
        <v>11215</v>
      </c>
      <c r="C206">
        <v>1</v>
      </c>
    </row>
    <row r="207" spans="1:3" x14ac:dyDescent="0.35">
      <c r="A207" s="4" t="s">
        <v>33</v>
      </c>
      <c r="B207" s="5">
        <v>155035</v>
      </c>
      <c r="C207">
        <v>3</v>
      </c>
    </row>
    <row r="208" spans="1:3" x14ac:dyDescent="0.35">
      <c r="A208" s="4" t="s">
        <v>4</v>
      </c>
      <c r="B208" s="5">
        <v>46489</v>
      </c>
      <c r="C208">
        <v>4</v>
      </c>
    </row>
    <row r="209" spans="1:3" x14ac:dyDescent="0.35">
      <c r="A209" s="4" t="s">
        <v>6</v>
      </c>
      <c r="B209" s="5">
        <v>89308</v>
      </c>
      <c r="C209">
        <v>3</v>
      </c>
    </row>
    <row r="210" spans="1:3" x14ac:dyDescent="0.35">
      <c r="A210" s="4" t="s">
        <v>7</v>
      </c>
      <c r="B210" s="5">
        <v>141306</v>
      </c>
      <c r="C210">
        <v>5</v>
      </c>
    </row>
    <row r="211" spans="1:3" x14ac:dyDescent="0.35">
      <c r="A211" s="4" t="s">
        <v>12</v>
      </c>
      <c r="B211" s="5">
        <v>72312</v>
      </c>
      <c r="C211">
        <v>4</v>
      </c>
    </row>
    <row r="212" spans="1:3" x14ac:dyDescent="0.35">
      <c r="A212" s="4" t="s">
        <v>8</v>
      </c>
      <c r="B212" s="5">
        <v>45500</v>
      </c>
      <c r="C212">
        <v>1</v>
      </c>
    </row>
    <row r="213" spans="1:3" x14ac:dyDescent="0.35">
      <c r="A213" s="4" t="s">
        <v>23</v>
      </c>
      <c r="B213" s="5">
        <v>316228</v>
      </c>
      <c r="C213">
        <v>2</v>
      </c>
    </row>
    <row r="214" spans="1:3" x14ac:dyDescent="0.35">
      <c r="A214" s="4" t="s">
        <v>13</v>
      </c>
      <c r="B214" s="5">
        <v>166437</v>
      </c>
      <c r="C214">
        <v>2</v>
      </c>
    </row>
    <row r="215" spans="1:3" x14ac:dyDescent="0.35">
      <c r="A215" s="1" t="s">
        <v>63</v>
      </c>
      <c r="B215" s="2"/>
      <c r="C215" s="3"/>
    </row>
    <row r="216" spans="1:3" x14ac:dyDescent="0.35">
      <c r="A216" s="4" t="s">
        <v>4</v>
      </c>
      <c r="B216" s="5">
        <v>366991</v>
      </c>
      <c r="C216">
        <v>5</v>
      </c>
    </row>
    <row r="217" spans="1:3" x14ac:dyDescent="0.35">
      <c r="A217" s="4" t="s">
        <v>5</v>
      </c>
      <c r="B217" s="5">
        <v>183931</v>
      </c>
      <c r="C217">
        <v>4</v>
      </c>
    </row>
    <row r="218" spans="1:3" x14ac:dyDescent="0.35">
      <c r="A218" s="4" t="s">
        <v>6</v>
      </c>
      <c r="B218" s="5">
        <v>142552</v>
      </c>
      <c r="C218">
        <v>5</v>
      </c>
    </row>
    <row r="219" spans="1:3" x14ac:dyDescent="0.35">
      <c r="A219" s="1" t="s">
        <v>64</v>
      </c>
      <c r="B219" s="2"/>
      <c r="C219" s="3"/>
    </row>
    <row r="220" spans="1:3" x14ac:dyDescent="0.35">
      <c r="A220" s="4" t="s">
        <v>15</v>
      </c>
      <c r="B220" s="5">
        <v>10404</v>
      </c>
      <c r="C220">
        <v>1</v>
      </c>
    </row>
    <row r="221" spans="1:3" x14ac:dyDescent="0.35">
      <c r="A221" s="4" t="s">
        <v>4</v>
      </c>
      <c r="B221" s="5">
        <v>168942</v>
      </c>
      <c r="C221">
        <v>5</v>
      </c>
    </row>
    <row r="222" spans="1:3" x14ac:dyDescent="0.35">
      <c r="A222" s="4" t="s">
        <v>5</v>
      </c>
      <c r="B222" s="5">
        <v>260422</v>
      </c>
      <c r="C222">
        <v>2</v>
      </c>
    </row>
    <row r="223" spans="1:3" x14ac:dyDescent="0.35">
      <c r="A223" s="4" t="s">
        <v>7</v>
      </c>
      <c r="B223" s="5">
        <v>243734</v>
      </c>
      <c r="C223">
        <v>7</v>
      </c>
    </row>
    <row r="224" spans="1:3" x14ac:dyDescent="0.35">
      <c r="A224" s="4" t="s">
        <v>12</v>
      </c>
      <c r="B224" s="5">
        <v>46635</v>
      </c>
      <c r="C224">
        <v>4</v>
      </c>
    </row>
    <row r="225" spans="1:3" x14ac:dyDescent="0.35">
      <c r="A225" s="1" t="s">
        <v>65</v>
      </c>
      <c r="B225" s="2"/>
      <c r="C225" s="3"/>
    </row>
    <row r="226" spans="1:3" x14ac:dyDescent="0.35">
      <c r="A226" s="4" t="s">
        <v>60</v>
      </c>
      <c r="B226" s="5">
        <v>215074</v>
      </c>
      <c r="C226">
        <v>3</v>
      </c>
    </row>
    <row r="227" spans="1:3" x14ac:dyDescent="0.35">
      <c r="A227" s="4" t="s">
        <v>29</v>
      </c>
      <c r="B227" s="5">
        <v>196960</v>
      </c>
      <c r="C227">
        <v>7</v>
      </c>
    </row>
    <row r="228" spans="1:3" x14ac:dyDescent="0.35">
      <c r="A228" s="4" t="s">
        <v>18</v>
      </c>
      <c r="B228" s="5">
        <v>366145</v>
      </c>
      <c r="C228">
        <v>12</v>
      </c>
    </row>
    <row r="229" spans="1:3" x14ac:dyDescent="0.35">
      <c r="A229" s="4" t="s">
        <v>34</v>
      </c>
      <c r="B229" s="5">
        <v>152531</v>
      </c>
      <c r="C229">
        <v>6</v>
      </c>
    </row>
    <row r="230" spans="1:3" x14ac:dyDescent="0.35">
      <c r="A230" s="4" t="s">
        <v>35</v>
      </c>
      <c r="B230" s="5">
        <v>19733</v>
      </c>
      <c r="C230">
        <v>2</v>
      </c>
    </row>
    <row r="231" spans="1:3" x14ac:dyDescent="0.35">
      <c r="A231" s="4" t="s">
        <v>6</v>
      </c>
      <c r="B231" s="5">
        <v>62752</v>
      </c>
      <c r="C231">
        <v>2</v>
      </c>
    </row>
    <row r="232" spans="1:3" x14ac:dyDescent="0.35">
      <c r="A232" s="4" t="s">
        <v>12</v>
      </c>
      <c r="B232" s="5">
        <v>33825</v>
      </c>
      <c r="C232">
        <v>1</v>
      </c>
    </row>
    <row r="233" spans="1:3" x14ac:dyDescent="0.35">
      <c r="A233" s="4" t="s">
        <v>8</v>
      </c>
      <c r="B233" s="5">
        <v>34338</v>
      </c>
      <c r="C233">
        <v>2</v>
      </c>
    </row>
    <row r="234" spans="1:3" x14ac:dyDescent="0.35">
      <c r="A234" s="4" t="s">
        <v>23</v>
      </c>
      <c r="B234" s="5">
        <v>35642</v>
      </c>
      <c r="C234">
        <v>1</v>
      </c>
    </row>
    <row r="235" spans="1:3" x14ac:dyDescent="0.35">
      <c r="A235" s="4" t="s">
        <v>13</v>
      </c>
      <c r="B235" s="5">
        <v>312000</v>
      </c>
      <c r="C235">
        <v>4</v>
      </c>
    </row>
    <row r="236" spans="1:3" x14ac:dyDescent="0.35">
      <c r="A236" s="1" t="s">
        <v>66</v>
      </c>
      <c r="B236" s="2"/>
      <c r="C236" s="3"/>
    </row>
    <row r="237" spans="1:3" x14ac:dyDescent="0.35">
      <c r="A237" s="4" t="s">
        <v>10</v>
      </c>
      <c r="B237" s="5">
        <v>1521298</v>
      </c>
      <c r="C237">
        <v>17</v>
      </c>
    </row>
    <row r="238" spans="1:3" x14ac:dyDescent="0.35">
      <c r="A238" s="1" t="s">
        <v>112</v>
      </c>
      <c r="B238" s="2"/>
      <c r="C238" s="3"/>
    </row>
    <row r="239" spans="1:3" x14ac:dyDescent="0.35">
      <c r="A239" s="4" t="s">
        <v>15</v>
      </c>
      <c r="B239" s="5">
        <v>53813</v>
      </c>
      <c r="C239">
        <v>3</v>
      </c>
    </row>
    <row r="240" spans="1:3" x14ac:dyDescent="0.35">
      <c r="A240" s="4" t="s">
        <v>4</v>
      </c>
      <c r="B240" s="5">
        <v>212635</v>
      </c>
      <c r="C240">
        <v>3</v>
      </c>
    </row>
    <row r="241" spans="1:3" x14ac:dyDescent="0.35">
      <c r="A241" s="1" t="s">
        <v>67</v>
      </c>
      <c r="B241" s="2"/>
      <c r="C241" s="3"/>
    </row>
    <row r="242" spans="1:3" x14ac:dyDescent="0.35">
      <c r="A242" s="4" t="s">
        <v>15</v>
      </c>
      <c r="B242" s="5">
        <v>127329</v>
      </c>
      <c r="C242">
        <v>2</v>
      </c>
    </row>
    <row r="243" spans="1:3" x14ac:dyDescent="0.35">
      <c r="A243" s="4" t="s">
        <v>4</v>
      </c>
      <c r="B243" s="5">
        <v>161846</v>
      </c>
      <c r="C243">
        <v>2</v>
      </c>
    </row>
    <row r="244" spans="1:3" x14ac:dyDescent="0.35">
      <c r="A244" s="4" t="s">
        <v>5</v>
      </c>
      <c r="B244" s="5">
        <v>213011</v>
      </c>
      <c r="C244">
        <v>4</v>
      </c>
    </row>
    <row r="245" spans="1:3" x14ac:dyDescent="0.35">
      <c r="A245" s="4" t="s">
        <v>7</v>
      </c>
      <c r="B245" s="5">
        <v>116564</v>
      </c>
      <c r="C245">
        <v>2</v>
      </c>
    </row>
    <row r="246" spans="1:3" x14ac:dyDescent="0.35">
      <c r="A246" s="4" t="s">
        <v>8</v>
      </c>
      <c r="B246" s="5">
        <v>146735</v>
      </c>
      <c r="C246">
        <v>3</v>
      </c>
    </row>
    <row r="247" spans="1:3" x14ac:dyDescent="0.35">
      <c r="A247" s="1" t="s">
        <v>68</v>
      </c>
      <c r="B247" s="2"/>
      <c r="C247" s="3"/>
    </row>
    <row r="248" spans="1:3" x14ac:dyDescent="0.35">
      <c r="A248" s="4" t="s">
        <v>10</v>
      </c>
      <c r="B248" s="5">
        <v>568384</v>
      </c>
      <c r="C248">
        <v>15</v>
      </c>
    </row>
    <row r="249" spans="1:3" x14ac:dyDescent="0.35">
      <c r="A249" s="1" t="s">
        <v>69</v>
      </c>
      <c r="B249" s="2"/>
      <c r="C249" s="3"/>
    </row>
    <row r="250" spans="1:3" x14ac:dyDescent="0.35">
      <c r="A250" s="4" t="s">
        <v>15</v>
      </c>
      <c r="B250" s="5">
        <v>347949</v>
      </c>
      <c r="C250">
        <v>4</v>
      </c>
    </row>
    <row r="251" spans="1:3" x14ac:dyDescent="0.35">
      <c r="A251" s="4" t="s">
        <v>4</v>
      </c>
      <c r="B251" s="5">
        <v>14183</v>
      </c>
      <c r="C251">
        <v>1</v>
      </c>
    </row>
    <row r="252" spans="1:3" x14ac:dyDescent="0.35">
      <c r="A252" s="4" t="s">
        <v>5</v>
      </c>
      <c r="B252" s="5">
        <v>126557</v>
      </c>
      <c r="C252">
        <v>4</v>
      </c>
    </row>
    <row r="253" spans="1:3" x14ac:dyDescent="0.35">
      <c r="A253" s="4" t="s">
        <v>6</v>
      </c>
      <c r="B253" s="5">
        <v>399416</v>
      </c>
      <c r="C253">
        <v>4</v>
      </c>
    </row>
    <row r="254" spans="1:3" x14ac:dyDescent="0.35">
      <c r="A254" s="4" t="s">
        <v>12</v>
      </c>
      <c r="B254" s="5">
        <v>49996</v>
      </c>
      <c r="C254">
        <v>1</v>
      </c>
    </row>
    <row r="255" spans="1:3" x14ac:dyDescent="0.35">
      <c r="A255" s="4" t="s">
        <v>23</v>
      </c>
      <c r="B255" s="5">
        <v>65228</v>
      </c>
      <c r="C255">
        <v>3</v>
      </c>
    </row>
    <row r="256" spans="1:3" x14ac:dyDescent="0.35">
      <c r="A256" s="1" t="s">
        <v>70</v>
      </c>
      <c r="B256" s="2"/>
      <c r="C256" s="3"/>
    </row>
    <row r="257" spans="1:3" x14ac:dyDescent="0.35">
      <c r="A257" s="4" t="s">
        <v>60</v>
      </c>
      <c r="B257" s="5">
        <v>180465</v>
      </c>
      <c r="C257">
        <v>2</v>
      </c>
    </row>
    <row r="258" spans="1:3" x14ac:dyDescent="0.35">
      <c r="A258" s="4" t="s">
        <v>29</v>
      </c>
      <c r="B258" s="5">
        <v>6500</v>
      </c>
      <c r="C258">
        <v>1</v>
      </c>
    </row>
    <row r="259" spans="1:3" x14ac:dyDescent="0.35">
      <c r="A259" s="4" t="s">
        <v>17</v>
      </c>
      <c r="B259" s="5">
        <v>116250</v>
      </c>
      <c r="C259">
        <v>1</v>
      </c>
    </row>
    <row r="260" spans="1:3" x14ac:dyDescent="0.35">
      <c r="A260" s="4" t="s">
        <v>18</v>
      </c>
      <c r="B260" s="5">
        <v>27498</v>
      </c>
      <c r="C260">
        <v>1</v>
      </c>
    </row>
    <row r="261" spans="1:3" x14ac:dyDescent="0.35">
      <c r="A261" s="4" t="s">
        <v>27</v>
      </c>
      <c r="B261" s="5">
        <v>101120</v>
      </c>
      <c r="C261">
        <v>3</v>
      </c>
    </row>
    <row r="262" spans="1:3" x14ac:dyDescent="0.35">
      <c r="A262" s="4" t="s">
        <v>55</v>
      </c>
      <c r="B262" s="5">
        <v>83028</v>
      </c>
      <c r="C262">
        <v>1</v>
      </c>
    </row>
    <row r="263" spans="1:3" x14ac:dyDescent="0.35">
      <c r="A263" s="4" t="s">
        <v>56</v>
      </c>
      <c r="B263" s="5">
        <v>28656</v>
      </c>
      <c r="C263">
        <v>1</v>
      </c>
    </row>
    <row r="264" spans="1:3" x14ac:dyDescent="0.35">
      <c r="A264" s="4" t="s">
        <v>107</v>
      </c>
      <c r="B264" s="5">
        <v>397590</v>
      </c>
      <c r="C264">
        <v>1</v>
      </c>
    </row>
    <row r="265" spans="1:3" x14ac:dyDescent="0.35">
      <c r="A265" s="4" t="s">
        <v>114</v>
      </c>
      <c r="B265" s="5">
        <v>20000</v>
      </c>
      <c r="C265">
        <v>1</v>
      </c>
    </row>
    <row r="266" spans="1:3" x14ac:dyDescent="0.35">
      <c r="A266" s="4" t="s">
        <v>72</v>
      </c>
      <c r="B266" s="5">
        <v>49673</v>
      </c>
      <c r="C266">
        <v>1</v>
      </c>
    </row>
    <row r="267" spans="1:3" x14ac:dyDescent="0.35">
      <c r="A267" s="4" t="s">
        <v>115</v>
      </c>
      <c r="B267" s="5">
        <v>402561</v>
      </c>
      <c r="C267">
        <v>3</v>
      </c>
    </row>
    <row r="268" spans="1:3" x14ac:dyDescent="0.35">
      <c r="A268" s="4" t="s">
        <v>12</v>
      </c>
      <c r="B268" s="5">
        <v>130406</v>
      </c>
      <c r="C268">
        <v>4</v>
      </c>
    </row>
    <row r="269" spans="1:3" x14ac:dyDescent="0.35">
      <c r="A269" s="1" t="s">
        <v>73</v>
      </c>
      <c r="B269" s="2"/>
      <c r="C269" s="3"/>
    </row>
    <row r="270" spans="1:3" x14ac:dyDescent="0.35">
      <c r="A270" s="4" t="s">
        <v>15</v>
      </c>
      <c r="B270" s="5">
        <v>49988</v>
      </c>
      <c r="C270">
        <v>1</v>
      </c>
    </row>
    <row r="271" spans="1:3" x14ac:dyDescent="0.35">
      <c r="A271" s="4" t="s">
        <v>4</v>
      </c>
      <c r="B271" s="5">
        <v>329871</v>
      </c>
      <c r="C271">
        <v>2</v>
      </c>
    </row>
    <row r="272" spans="1:3" x14ac:dyDescent="0.35">
      <c r="A272" s="4" t="s">
        <v>5</v>
      </c>
      <c r="B272" s="5">
        <v>16271</v>
      </c>
      <c r="C272">
        <v>1</v>
      </c>
    </row>
    <row r="273" spans="1:3" x14ac:dyDescent="0.35">
      <c r="A273" s="1" t="s">
        <v>74</v>
      </c>
      <c r="B273" s="2"/>
      <c r="C273" s="3"/>
    </row>
    <row r="274" spans="1:3" x14ac:dyDescent="0.35">
      <c r="A274" s="4" t="s">
        <v>10</v>
      </c>
      <c r="B274" s="5">
        <v>1419552</v>
      </c>
      <c r="C274">
        <v>17</v>
      </c>
    </row>
    <row r="275" spans="1:3" x14ac:dyDescent="0.35">
      <c r="A275" s="1" t="s">
        <v>75</v>
      </c>
      <c r="B275" s="2"/>
      <c r="C275" s="3"/>
    </row>
    <row r="276" spans="1:3" x14ac:dyDescent="0.35">
      <c r="A276" s="4" t="s">
        <v>15</v>
      </c>
      <c r="B276" s="5">
        <v>46270</v>
      </c>
      <c r="C276">
        <v>1</v>
      </c>
    </row>
    <row r="277" spans="1:3" x14ac:dyDescent="0.35">
      <c r="A277" s="4" t="s">
        <v>60</v>
      </c>
      <c r="B277" s="5">
        <v>22942</v>
      </c>
      <c r="C277">
        <v>2</v>
      </c>
    </row>
    <row r="278" spans="1:3" x14ac:dyDescent="0.35">
      <c r="A278" s="4" t="s">
        <v>7</v>
      </c>
      <c r="B278" s="5">
        <v>125519</v>
      </c>
      <c r="C278">
        <v>4</v>
      </c>
    </row>
    <row r="279" spans="1:3" x14ac:dyDescent="0.35">
      <c r="A279" s="4" t="s">
        <v>12</v>
      </c>
      <c r="B279" s="5">
        <v>30897</v>
      </c>
      <c r="C279">
        <v>3</v>
      </c>
    </row>
    <row r="280" spans="1:3" x14ac:dyDescent="0.35">
      <c r="A280" s="4" t="s">
        <v>13</v>
      </c>
      <c r="B280" s="5">
        <v>583816</v>
      </c>
      <c r="C280">
        <v>3</v>
      </c>
    </row>
    <row r="281" spans="1:3" x14ac:dyDescent="0.35">
      <c r="A281" s="1" t="s">
        <v>76</v>
      </c>
      <c r="B281" s="2"/>
      <c r="C281" s="3"/>
    </row>
    <row r="282" spans="1:3" x14ac:dyDescent="0.35">
      <c r="A282" s="4" t="s">
        <v>60</v>
      </c>
      <c r="B282" s="5">
        <v>132586</v>
      </c>
      <c r="C282">
        <v>2</v>
      </c>
    </row>
    <row r="283" spans="1:3" x14ac:dyDescent="0.35">
      <c r="A283" s="4" t="s">
        <v>4</v>
      </c>
      <c r="B283" s="5">
        <v>204516</v>
      </c>
      <c r="C283">
        <v>12</v>
      </c>
    </row>
    <row r="284" spans="1:3" x14ac:dyDescent="0.35">
      <c r="A284" s="4" t="s">
        <v>5</v>
      </c>
      <c r="B284" s="5">
        <v>27545</v>
      </c>
      <c r="C284">
        <v>2</v>
      </c>
    </row>
    <row r="285" spans="1:3" x14ac:dyDescent="0.35">
      <c r="A285" s="4" t="s">
        <v>6</v>
      </c>
      <c r="B285" s="5">
        <v>420950</v>
      </c>
      <c r="C285">
        <v>5</v>
      </c>
    </row>
    <row r="286" spans="1:3" x14ac:dyDescent="0.35">
      <c r="A286" s="4" t="s">
        <v>7</v>
      </c>
      <c r="B286" s="5">
        <v>27983</v>
      </c>
      <c r="C286">
        <v>2</v>
      </c>
    </row>
    <row r="287" spans="1:3" x14ac:dyDescent="0.35">
      <c r="A287" s="4" t="s">
        <v>12</v>
      </c>
      <c r="B287" s="5">
        <v>87033</v>
      </c>
      <c r="C287">
        <v>3</v>
      </c>
    </row>
    <row r="288" spans="1:3" x14ac:dyDescent="0.35">
      <c r="A288" s="4" t="s">
        <v>23</v>
      </c>
      <c r="B288" s="5">
        <v>77389</v>
      </c>
      <c r="C288">
        <v>5</v>
      </c>
    </row>
    <row r="289" spans="1:3" x14ac:dyDescent="0.35">
      <c r="A289" s="4" t="s">
        <v>103</v>
      </c>
      <c r="B289" s="5">
        <v>200000</v>
      </c>
      <c r="C289">
        <v>2</v>
      </c>
    </row>
    <row r="290" spans="1:3" x14ac:dyDescent="0.35">
      <c r="A290" s="1" t="s">
        <v>77</v>
      </c>
      <c r="B290" s="2"/>
      <c r="C290" s="3"/>
    </row>
    <row r="291" spans="1:3" x14ac:dyDescent="0.35">
      <c r="A291" s="4" t="s">
        <v>15</v>
      </c>
      <c r="B291" s="5">
        <v>295090</v>
      </c>
      <c r="C291">
        <v>13</v>
      </c>
    </row>
    <row r="292" spans="1:3" x14ac:dyDescent="0.35">
      <c r="A292" s="4" t="s">
        <v>4</v>
      </c>
      <c r="B292" s="5">
        <v>562391</v>
      </c>
      <c r="C292">
        <v>17</v>
      </c>
    </row>
    <row r="293" spans="1:3" x14ac:dyDescent="0.35">
      <c r="A293" s="1" t="s">
        <v>78</v>
      </c>
      <c r="B293" s="2"/>
      <c r="C293" s="3"/>
    </row>
    <row r="294" spans="1:3" x14ac:dyDescent="0.35">
      <c r="A294" s="4" t="s">
        <v>15</v>
      </c>
      <c r="B294" s="5">
        <v>110322</v>
      </c>
      <c r="C294">
        <v>1</v>
      </c>
    </row>
    <row r="295" spans="1:3" x14ac:dyDescent="0.35">
      <c r="A295" s="4" t="s">
        <v>4</v>
      </c>
      <c r="B295" s="5">
        <v>118742</v>
      </c>
      <c r="C295">
        <v>9</v>
      </c>
    </row>
    <row r="296" spans="1:3" x14ac:dyDescent="0.35">
      <c r="A296" s="4" t="s">
        <v>5</v>
      </c>
      <c r="B296" s="5">
        <v>122518</v>
      </c>
      <c r="C296">
        <v>12</v>
      </c>
    </row>
    <row r="297" spans="1:3" x14ac:dyDescent="0.35">
      <c r="A297" s="4" t="s">
        <v>7</v>
      </c>
      <c r="B297" s="5">
        <v>20000</v>
      </c>
      <c r="C297">
        <v>1</v>
      </c>
    </row>
    <row r="298" spans="1:3" x14ac:dyDescent="0.35">
      <c r="A298" s="4" t="s">
        <v>12</v>
      </c>
      <c r="B298" s="5">
        <v>88640</v>
      </c>
      <c r="C298">
        <v>7</v>
      </c>
    </row>
    <row r="299" spans="1:3" x14ac:dyDescent="0.35">
      <c r="A299" s="4" t="s">
        <v>8</v>
      </c>
      <c r="B299" s="5">
        <v>237031</v>
      </c>
      <c r="C299">
        <v>15</v>
      </c>
    </row>
    <row r="300" spans="1:3" x14ac:dyDescent="0.35">
      <c r="A300" s="4" t="s">
        <v>23</v>
      </c>
      <c r="B300" s="5">
        <v>7950</v>
      </c>
      <c r="C300">
        <v>1</v>
      </c>
    </row>
    <row r="301" spans="1:3" x14ac:dyDescent="0.35">
      <c r="A301" s="1" t="s">
        <v>79</v>
      </c>
      <c r="B301" s="2"/>
      <c r="C301" s="3"/>
    </row>
    <row r="302" spans="1:3" x14ac:dyDescent="0.35">
      <c r="A302" s="4" t="s">
        <v>10</v>
      </c>
      <c r="B302" s="5">
        <v>430819</v>
      </c>
      <c r="C302">
        <v>7</v>
      </c>
    </row>
  </sheetData>
  <pageMargins left="0.7" right="0.7" top="0.75" bottom="0.75" header="0.3" footer="0.3"/>
  <pageSetup orientation="portrait" r:id="rId1"/>
  <headerFooter>
    <oddHeader>&amp;C&amp;"-,Bold"FY24 House GOP Elimination of 
Rural Energy for America Grants&amp;R&amp;D</oddHeader>
    <oddFooter>&amp;C&amp;P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30316-063A-4BFF-97BC-C780845ACA82}">
  <dimension ref="A1:C56"/>
  <sheetViews>
    <sheetView view="pageLayout" zoomScaleNormal="100" workbookViewId="0">
      <selection activeCell="A3" sqref="A3"/>
    </sheetView>
  </sheetViews>
  <sheetFormatPr defaultColWidth="8.7265625" defaultRowHeight="14.5" x14ac:dyDescent="0.35"/>
  <cols>
    <col min="1" max="1" width="19.08984375" style="41" customWidth="1"/>
    <col min="2" max="2" width="16.1796875" style="41" customWidth="1"/>
    <col min="3" max="3" width="16.90625" style="41" customWidth="1"/>
    <col min="4" max="16384" width="8.7265625" style="41"/>
  </cols>
  <sheetData>
    <row r="1" spans="1:3" ht="21" x14ac:dyDescent="0.5">
      <c r="A1" s="60" t="s">
        <v>122</v>
      </c>
      <c r="B1" s="61"/>
      <c r="C1" s="62"/>
    </row>
    <row r="2" spans="1:3" ht="26.5" thickBot="1" x14ac:dyDescent="0.4">
      <c r="A2" s="42" t="s">
        <v>89</v>
      </c>
      <c r="B2" s="43" t="s">
        <v>123</v>
      </c>
      <c r="C2" s="44" t="s">
        <v>124</v>
      </c>
    </row>
    <row r="3" spans="1:3" s="48" customFormat="1" x14ac:dyDescent="0.35">
      <c r="A3" s="45" t="s">
        <v>3</v>
      </c>
      <c r="B3" s="46">
        <v>3.1600000000000003E-2</v>
      </c>
      <c r="C3" s="47">
        <v>15805274</v>
      </c>
    </row>
    <row r="4" spans="1:3" s="48" customFormat="1" x14ac:dyDescent="0.35">
      <c r="A4" s="49" t="s">
        <v>9</v>
      </c>
      <c r="B4" s="50">
        <v>9.5999999999999992E-3</v>
      </c>
      <c r="C4" s="51">
        <v>4801217</v>
      </c>
    </row>
    <row r="5" spans="1:3" s="48" customFormat="1" x14ac:dyDescent="0.35">
      <c r="A5" s="49" t="s">
        <v>11</v>
      </c>
      <c r="B5" s="50">
        <v>1.78E-2</v>
      </c>
      <c r="C5" s="51">
        <v>8912779</v>
      </c>
    </row>
    <row r="6" spans="1:3" s="48" customFormat="1" x14ac:dyDescent="0.35">
      <c r="A6" s="49" t="s">
        <v>14</v>
      </c>
      <c r="B6" s="50">
        <v>2.1999999999999999E-2</v>
      </c>
      <c r="C6" s="51">
        <v>10989858</v>
      </c>
    </row>
    <row r="7" spans="1:3" s="48" customFormat="1" x14ac:dyDescent="0.35">
      <c r="A7" s="49" t="s">
        <v>16</v>
      </c>
      <c r="B7" s="50">
        <v>2.9700000000000001E-2</v>
      </c>
      <c r="C7" s="51">
        <v>14851927</v>
      </c>
    </row>
    <row r="8" spans="1:3" s="48" customFormat="1" x14ac:dyDescent="0.35">
      <c r="A8" s="49" t="s">
        <v>22</v>
      </c>
      <c r="B8" s="50">
        <v>1.35E-2</v>
      </c>
      <c r="C8" s="51">
        <v>6772819</v>
      </c>
    </row>
    <row r="9" spans="1:3" s="48" customFormat="1" x14ac:dyDescent="0.35">
      <c r="A9" s="49" t="s">
        <v>110</v>
      </c>
      <c r="B9" s="50">
        <v>1.0999999999999999E-2</v>
      </c>
      <c r="C9" s="51">
        <v>5486815</v>
      </c>
    </row>
    <row r="10" spans="1:3" s="48" customFormat="1" x14ac:dyDescent="0.35">
      <c r="A10" s="49" t="s">
        <v>24</v>
      </c>
      <c r="B10" s="50">
        <v>8.6999999999999994E-3</v>
      </c>
      <c r="C10" s="51">
        <v>4365112</v>
      </c>
    </row>
    <row r="11" spans="1:3" s="48" customFormat="1" x14ac:dyDescent="0.35">
      <c r="A11" s="49" t="s">
        <v>25</v>
      </c>
      <c r="B11" s="50">
        <v>2.3999999999999998E-3</v>
      </c>
      <c r="C11" s="51">
        <v>1217039</v>
      </c>
    </row>
    <row r="12" spans="1:3" s="48" customFormat="1" x14ac:dyDescent="0.35">
      <c r="A12" s="49" t="s">
        <v>26</v>
      </c>
      <c r="B12" s="50">
        <v>2.9499999999999998E-2</v>
      </c>
      <c r="C12" s="51">
        <v>14748479</v>
      </c>
    </row>
    <row r="13" spans="1:3" s="48" customFormat="1" x14ac:dyDescent="0.35">
      <c r="A13" s="49" t="s">
        <v>28</v>
      </c>
      <c r="B13" s="50">
        <v>3.6900000000000002E-2</v>
      </c>
      <c r="C13" s="51">
        <v>18427992</v>
      </c>
    </row>
    <row r="14" spans="1:3" s="48" customFormat="1" x14ac:dyDescent="0.35">
      <c r="A14" s="49" t="s">
        <v>30</v>
      </c>
      <c r="B14" s="50">
        <v>1.14E-2</v>
      </c>
      <c r="C14" s="51">
        <v>5713996</v>
      </c>
    </row>
    <row r="15" spans="1:3" s="48" customFormat="1" x14ac:dyDescent="0.35">
      <c r="A15" s="49" t="s">
        <v>31</v>
      </c>
      <c r="B15" s="50">
        <v>1.1299999999999999E-2</v>
      </c>
      <c r="C15" s="51">
        <v>5630832</v>
      </c>
    </row>
    <row r="16" spans="1:3" s="48" customFormat="1" x14ac:dyDescent="0.35">
      <c r="A16" s="49" t="s">
        <v>32</v>
      </c>
      <c r="B16" s="50">
        <v>1.8800000000000001E-2</v>
      </c>
      <c r="C16" s="51">
        <v>9405680</v>
      </c>
    </row>
    <row r="17" spans="1:3" s="48" customFormat="1" x14ac:dyDescent="0.35">
      <c r="A17" s="49" t="s">
        <v>36</v>
      </c>
      <c r="B17" s="50">
        <v>2.1999999999999999E-2</v>
      </c>
      <c r="C17" s="51">
        <v>10983773</v>
      </c>
    </row>
    <row r="18" spans="1:3" s="48" customFormat="1" x14ac:dyDescent="0.35">
      <c r="A18" s="49" t="s">
        <v>37</v>
      </c>
      <c r="B18" s="50">
        <v>1.49E-2</v>
      </c>
      <c r="C18" s="51">
        <v>7472617</v>
      </c>
    </row>
    <row r="19" spans="1:3" s="48" customFormat="1" x14ac:dyDescent="0.35">
      <c r="A19" s="49" t="s">
        <v>38</v>
      </c>
      <c r="B19" s="50">
        <v>1.2800000000000001E-2</v>
      </c>
      <c r="C19" s="51">
        <v>6377282</v>
      </c>
    </row>
    <row r="20" spans="1:3" s="48" customFormat="1" x14ac:dyDescent="0.35">
      <c r="A20" s="49" t="s">
        <v>39</v>
      </c>
      <c r="B20" s="50">
        <v>3.1899999999999998E-2</v>
      </c>
      <c r="C20" s="51">
        <v>15945233</v>
      </c>
    </row>
    <row r="21" spans="1:3" s="48" customFormat="1" x14ac:dyDescent="0.35">
      <c r="A21" s="49" t="s">
        <v>40</v>
      </c>
      <c r="B21" s="50">
        <v>2.1100000000000001E-2</v>
      </c>
      <c r="C21" s="51">
        <v>10553753</v>
      </c>
    </row>
    <row r="22" spans="1:3" s="48" customFormat="1" x14ac:dyDescent="0.35">
      <c r="A22" s="49" t="s">
        <v>41</v>
      </c>
      <c r="B22" s="50">
        <v>1.46E-2</v>
      </c>
      <c r="C22" s="51">
        <v>7281947</v>
      </c>
    </row>
    <row r="23" spans="1:3" s="48" customFormat="1" x14ac:dyDescent="0.35">
      <c r="A23" s="49" t="s">
        <v>42</v>
      </c>
      <c r="B23" s="50">
        <v>1.3299999999999999E-2</v>
      </c>
      <c r="C23" s="51">
        <v>6628803</v>
      </c>
    </row>
    <row r="24" spans="1:3" s="48" customFormat="1" x14ac:dyDescent="0.35">
      <c r="A24" s="49" t="s">
        <v>43</v>
      </c>
      <c r="B24" s="50">
        <v>1.1599999999999999E-2</v>
      </c>
      <c r="C24" s="51">
        <v>5791075</v>
      </c>
    </row>
    <row r="25" spans="1:3" s="48" customFormat="1" x14ac:dyDescent="0.35">
      <c r="A25" s="49" t="s">
        <v>44</v>
      </c>
      <c r="B25" s="50">
        <v>3.0200000000000001E-2</v>
      </c>
      <c r="C25" s="51">
        <v>15075051</v>
      </c>
    </row>
    <row r="26" spans="1:3" s="48" customFormat="1" x14ac:dyDescent="0.35">
      <c r="A26" s="49" t="s">
        <v>45</v>
      </c>
      <c r="B26" s="50">
        <v>1.7999999999999999E-2</v>
      </c>
      <c r="C26" s="51">
        <v>9022312</v>
      </c>
    </row>
    <row r="27" spans="1:3" s="48" customFormat="1" x14ac:dyDescent="0.35">
      <c r="A27" s="49" t="s">
        <v>46</v>
      </c>
      <c r="B27" s="50">
        <v>2.75E-2</v>
      </c>
      <c r="C27" s="51">
        <v>13744422</v>
      </c>
    </row>
    <row r="28" spans="1:3" s="48" customFormat="1" x14ac:dyDescent="0.35">
      <c r="A28" s="49" t="s">
        <v>47</v>
      </c>
      <c r="B28" s="50">
        <v>2.6700000000000002E-2</v>
      </c>
      <c r="C28" s="51">
        <v>13356998</v>
      </c>
    </row>
    <row r="29" spans="1:3" s="48" customFormat="1" x14ac:dyDescent="0.35">
      <c r="A29" s="49" t="s">
        <v>48</v>
      </c>
      <c r="B29" s="50">
        <v>1.15E-2</v>
      </c>
      <c r="C29" s="51">
        <v>5746450</v>
      </c>
    </row>
    <row r="30" spans="1:3" s="48" customFormat="1" x14ac:dyDescent="0.35">
      <c r="A30" s="49" t="s">
        <v>49</v>
      </c>
      <c r="B30" s="50">
        <v>1.01E-2</v>
      </c>
      <c r="C30" s="51">
        <v>5044625</v>
      </c>
    </row>
    <row r="31" spans="1:3" s="48" customFormat="1" x14ac:dyDescent="0.35">
      <c r="A31" s="49" t="s">
        <v>50</v>
      </c>
      <c r="B31" s="50">
        <v>8.6E-3</v>
      </c>
      <c r="C31" s="51">
        <v>4320487</v>
      </c>
    </row>
    <row r="32" spans="1:3" s="48" customFormat="1" x14ac:dyDescent="0.35">
      <c r="A32" s="49" t="s">
        <v>51</v>
      </c>
      <c r="B32" s="50">
        <v>1.1599999999999999E-2</v>
      </c>
      <c r="C32" s="51">
        <v>5823529</v>
      </c>
    </row>
    <row r="33" spans="1:3" s="48" customFormat="1" x14ac:dyDescent="0.35">
      <c r="A33" s="49" t="s">
        <v>52</v>
      </c>
      <c r="B33" s="50">
        <v>1.03E-2</v>
      </c>
      <c r="C33" s="51">
        <v>5166329</v>
      </c>
    </row>
    <row r="34" spans="1:3" s="48" customFormat="1" x14ac:dyDescent="0.35">
      <c r="A34" s="49" t="s">
        <v>53</v>
      </c>
      <c r="B34" s="50">
        <v>1.41E-2</v>
      </c>
      <c r="C34" s="51">
        <v>7042596</v>
      </c>
    </row>
    <row r="35" spans="1:3" s="48" customFormat="1" x14ac:dyDescent="0.35">
      <c r="A35" s="49" t="s">
        <v>54</v>
      </c>
      <c r="B35" s="50">
        <v>2.87E-2</v>
      </c>
      <c r="C35" s="51">
        <v>14369168</v>
      </c>
    </row>
    <row r="36" spans="1:3" s="48" customFormat="1" x14ac:dyDescent="0.35">
      <c r="A36" s="49" t="s">
        <v>59</v>
      </c>
      <c r="B36" s="50">
        <v>4.5900000000000003E-2</v>
      </c>
      <c r="C36" s="51">
        <v>22931034</v>
      </c>
    </row>
    <row r="37" spans="1:3" s="48" customFormat="1" x14ac:dyDescent="0.35">
      <c r="A37" s="49" t="s">
        <v>61</v>
      </c>
      <c r="B37" s="50">
        <v>8.6E-3</v>
      </c>
      <c r="C37" s="51">
        <v>4283976</v>
      </c>
    </row>
    <row r="38" spans="1:3" s="48" customFormat="1" x14ac:dyDescent="0.35">
      <c r="A38" s="49" t="s">
        <v>62</v>
      </c>
      <c r="B38" s="50">
        <v>2.98E-2</v>
      </c>
      <c r="C38" s="51">
        <v>14880325</v>
      </c>
    </row>
    <row r="39" spans="1:3" s="48" customFormat="1" x14ac:dyDescent="0.35">
      <c r="A39" s="49" t="s">
        <v>63</v>
      </c>
      <c r="B39" s="50">
        <v>2.0899999999999998E-2</v>
      </c>
      <c r="C39" s="51">
        <v>10474645</v>
      </c>
    </row>
    <row r="40" spans="1:3" s="48" customFormat="1" x14ac:dyDescent="0.35">
      <c r="A40" s="49" t="s">
        <v>64</v>
      </c>
      <c r="B40" s="50">
        <v>1.47E-2</v>
      </c>
      <c r="C40" s="51">
        <v>7326572</v>
      </c>
    </row>
    <row r="41" spans="1:3" s="48" customFormat="1" x14ac:dyDescent="0.35">
      <c r="A41" s="49" t="s">
        <v>65</v>
      </c>
      <c r="B41" s="50">
        <v>0.03</v>
      </c>
      <c r="C41" s="51">
        <v>14991886</v>
      </c>
    </row>
    <row r="42" spans="1:3" s="48" customFormat="1" x14ac:dyDescent="0.35">
      <c r="A42" s="49" t="s">
        <v>66</v>
      </c>
      <c r="B42" s="50">
        <v>1.3299999999999999E-2</v>
      </c>
      <c r="C42" s="51">
        <v>6626775</v>
      </c>
    </row>
    <row r="43" spans="1:3" s="48" customFormat="1" x14ac:dyDescent="0.35">
      <c r="A43" s="49" t="s">
        <v>112</v>
      </c>
      <c r="B43" s="50">
        <v>8.8999999999999999E-3</v>
      </c>
      <c r="C43" s="51">
        <v>4440162</v>
      </c>
    </row>
    <row r="44" spans="1:3" s="48" customFormat="1" x14ac:dyDescent="0.35">
      <c r="A44" s="49" t="s">
        <v>67</v>
      </c>
      <c r="B44" s="50">
        <v>2.8299999999999999E-2</v>
      </c>
      <c r="C44" s="51">
        <v>14154158</v>
      </c>
    </row>
    <row r="45" spans="1:3" s="48" customFormat="1" x14ac:dyDescent="0.35">
      <c r="A45" s="49" t="s">
        <v>68</v>
      </c>
      <c r="B45" s="50">
        <v>1.06E-2</v>
      </c>
      <c r="C45" s="51">
        <v>5298174</v>
      </c>
    </row>
    <row r="46" spans="1:3" s="48" customFormat="1" x14ac:dyDescent="0.35">
      <c r="A46" s="49" t="s">
        <v>69</v>
      </c>
      <c r="B46" s="50">
        <v>3.2800000000000003E-2</v>
      </c>
      <c r="C46" s="51">
        <v>16375254</v>
      </c>
    </row>
    <row r="47" spans="1:3" s="48" customFormat="1" x14ac:dyDescent="0.35">
      <c r="A47" s="49" t="s">
        <v>70</v>
      </c>
      <c r="B47" s="50">
        <v>4.5900000000000003E-2</v>
      </c>
      <c r="C47" s="51">
        <v>22931034</v>
      </c>
    </row>
    <row r="48" spans="1:3" s="48" customFormat="1" x14ac:dyDescent="0.35">
      <c r="A48" s="49" t="s">
        <v>73</v>
      </c>
      <c r="B48" s="50">
        <v>9.4000000000000004E-3</v>
      </c>
      <c r="C48" s="51">
        <v>4687627</v>
      </c>
    </row>
    <row r="49" spans="1:3" s="48" customFormat="1" x14ac:dyDescent="0.35">
      <c r="A49" s="49" t="s">
        <v>74</v>
      </c>
      <c r="B49" s="50">
        <v>1.11E-2</v>
      </c>
      <c r="C49" s="51">
        <v>5543611</v>
      </c>
    </row>
    <row r="50" spans="1:3" s="48" customFormat="1" x14ac:dyDescent="0.35">
      <c r="A50" s="49" t="s">
        <v>125</v>
      </c>
      <c r="B50" s="50">
        <v>2.3999999999999998E-3</v>
      </c>
      <c r="C50" s="51">
        <v>1217039</v>
      </c>
    </row>
    <row r="51" spans="1:3" s="48" customFormat="1" x14ac:dyDescent="0.35">
      <c r="A51" s="49" t="s">
        <v>75</v>
      </c>
      <c r="B51" s="50">
        <v>2.6700000000000002E-2</v>
      </c>
      <c r="C51" s="51">
        <v>13363083</v>
      </c>
    </row>
    <row r="52" spans="1:3" s="48" customFormat="1" x14ac:dyDescent="0.35">
      <c r="A52" s="49" t="s">
        <v>76</v>
      </c>
      <c r="B52" s="50">
        <v>1.77E-2</v>
      </c>
      <c r="C52" s="51">
        <v>8872211</v>
      </c>
    </row>
    <row r="53" spans="1:3" s="48" customFormat="1" x14ac:dyDescent="0.35">
      <c r="A53" s="49" t="s">
        <v>77</v>
      </c>
      <c r="B53" s="50">
        <v>1.8499999999999999E-2</v>
      </c>
      <c r="C53" s="51">
        <v>9263692</v>
      </c>
    </row>
    <row r="54" spans="1:3" s="48" customFormat="1" ht="20" customHeight="1" x14ac:dyDescent="0.35">
      <c r="A54" s="49" t="s">
        <v>126</v>
      </c>
      <c r="B54" s="50">
        <v>2.3999999999999998E-3</v>
      </c>
      <c r="C54" s="51">
        <v>1217039</v>
      </c>
    </row>
    <row r="55" spans="1:3" s="48" customFormat="1" x14ac:dyDescent="0.35">
      <c r="A55" s="49" t="s">
        <v>78</v>
      </c>
      <c r="B55" s="50">
        <v>2.06E-2</v>
      </c>
      <c r="C55" s="51">
        <v>10314402</v>
      </c>
    </row>
    <row r="56" spans="1:3" s="48" customFormat="1" ht="15" thickBot="1" x14ac:dyDescent="0.4">
      <c r="A56" s="52" t="s">
        <v>79</v>
      </c>
      <c r="B56" s="53">
        <v>7.9000000000000008E-3</v>
      </c>
      <c r="C56" s="54">
        <v>3931034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1-Water and Waste Cuts</vt:lpstr>
      <vt:lpstr>2-Rural Broadband Cuts</vt:lpstr>
      <vt:lpstr>3-Single Family Housing</vt:lpstr>
      <vt:lpstr>4-REAP Grant Elimination</vt:lpstr>
      <vt:lpstr>5-REAP 500M rescind</vt:lpstr>
      <vt:lpstr>'1-Water and Waste Cuts'!Print_Titles</vt:lpstr>
      <vt:lpstr>'3-Single Family Housing'!Print_Titles</vt:lpstr>
      <vt:lpstr>'4-REAP Grant Elimination'!Print_Titles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Swann, Alex</dc:creator>
  <cp:lastModifiedBy>Thorpe, Katelynn</cp:lastModifiedBy>
  <dcterms:created xsi:type="dcterms:W3CDTF">2023-09-23T18:14:00Z</dcterms:created>
  <dcterms:modified xsi:type="dcterms:W3CDTF">2023-09-23T20:01:50Z</dcterms:modified>
</cp:coreProperties>
</file>